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firstSheet="1" activeTab="1"/>
  </bookViews>
  <sheets>
    <sheet name="DANHSACHĐONGGOPBANGTIEN" sheetId="1" r:id="rId1"/>
    <sheet name="DANHSACHĐONGGOPBANGHV&amp;CS" sheetId="2" r:id="rId2"/>
    <sheet name="CHI 2010" sheetId="3" r:id="rId3"/>
    <sheet name="BANGTONGKET" sheetId="4" r:id="rId4"/>
  </sheets>
  <definedNames/>
  <calcPr fullCalcOnLoad="1"/>
</workbook>
</file>

<file path=xl/sharedStrings.xml><?xml version="1.0" encoding="utf-8"?>
<sst xmlns="http://schemas.openxmlformats.org/spreadsheetml/2006/main" count="1704" uniqueCount="1322">
  <si>
    <t xml:space="preserve">Mua 1 bao xi măng </t>
  </si>
  <si>
    <t>18/10/2010</t>
  </si>
  <si>
    <t>Mua đinh vít, cây lục giác</t>
  </si>
  <si>
    <t>30/10/2010</t>
  </si>
  <si>
    <t>Mua gạch lót tủ bếp</t>
  </si>
  <si>
    <t>Tổng tháng 10</t>
  </si>
  <si>
    <t>Quyết mua Co về nối ống thoát  nước trên lầu xuống</t>
  </si>
  <si>
    <t>Mua thêm một tấm gạch lót kệ bếp</t>
  </si>
  <si>
    <t xml:space="preserve">Sàn sắt phơi đồ trên mái tol : 1 x 800.000đ </t>
  </si>
  <si>
    <t>13/11/2010</t>
  </si>
  <si>
    <t>Mua ván lót sàn phơi đồ</t>
  </si>
  <si>
    <t>15/11/2010</t>
  </si>
  <si>
    <t>Quyết mua sơn + cọ ( sơn bảng )</t>
  </si>
  <si>
    <t>Quyết mua dây thép ( làm rèm cửa )</t>
  </si>
  <si>
    <t>Mua trụ điện và ống sứ, bù lon</t>
  </si>
  <si>
    <t>Công bắt trụ điện</t>
  </si>
  <si>
    <t>Mua 2 ống nhựa +1 cây cưa sắt</t>
  </si>
  <si>
    <t>Tổng tháng 11</t>
  </si>
  <si>
    <t>Mua dây cáp điện 8mm: 12m x 17.000đ</t>
  </si>
  <si>
    <t>Quyết mua bù long 6/2 ( số lượng: 2, đgiá: 1.000đ)</t>
  </si>
  <si>
    <t>20/12/2010</t>
  </si>
  <si>
    <t>Quyết mua:</t>
  </si>
  <si>
    <t xml:space="preserve">           Ống 42( số lượng:3, đơn giá: 54.000đ)</t>
  </si>
  <si>
    <t xml:space="preserve">           Keo( số lượng:1, đơn giá: 5.000đ)</t>
  </si>
  <si>
    <t xml:space="preserve">           Nối 2/2( số lượng:2, đơn giá: 3.000đ)</t>
  </si>
  <si>
    <t xml:space="preserve">           Nối+ keo lụa</t>
  </si>
  <si>
    <t>Quyết mua van 34( số lượng: 1, đơn giá: 25.000đ)</t>
  </si>
  <si>
    <t>Quyết mua phụ tùng sửa hệ thống nước</t>
  </si>
  <si>
    <t>25/12/2010</t>
  </si>
  <si>
    <t>Quyết mua giấy nhám</t>
  </si>
  <si>
    <t>26/12/2010</t>
  </si>
  <si>
    <t xml:space="preserve">          Sơn 580 3lít( số lượng:1, đơn giá: 190.000đ)</t>
  </si>
  <si>
    <t xml:space="preserve">          Cọ( số lượng: 1, đơn giá: 3.000đ)</t>
  </si>
  <si>
    <t xml:space="preserve">          Sơn Expo ( số lượng:1, đơn giá: 57.000đ)</t>
  </si>
  <si>
    <t xml:space="preserve">          Cọ( số lượng: 2, đơn giá: 3.500đ)</t>
  </si>
  <si>
    <t>Quyết mua eke + vít( số lượng : 1)</t>
  </si>
  <si>
    <t>Trả tiền bảo hành xây dựng còn giữ của thầu Nam</t>
  </si>
  <si>
    <t>Tổng tháng 12</t>
  </si>
  <si>
    <t>Tổng giá trị xây dựng trong năm</t>
  </si>
  <si>
    <t>II. TRANG THIẾT BỊ:</t>
  </si>
  <si>
    <t>1-&gt;8/4/2010</t>
  </si>
  <si>
    <t>Thay ram và chép chương trình máy vi tính</t>
  </si>
  <si>
    <t>Chuột máy tính</t>
  </si>
  <si>
    <t>Bồn chứa nước 700 lít</t>
  </si>
  <si>
    <t>1 bàn phím vi tính</t>
  </si>
  <si>
    <t>Mua máy Scan cũ</t>
  </si>
  <si>
    <t>Mua 3 đèn xạc để xài khi cúp điện</t>
  </si>
  <si>
    <t>19/5/2010</t>
  </si>
  <si>
    <t>Mua ổ đĩa DVD vi tính</t>
  </si>
  <si>
    <t>Mua sắt các loại để làm giường</t>
  </si>
  <si>
    <t xml:space="preserve">Ván ép làm giường (tấm) </t>
  </si>
  <si>
    <t xml:space="preserve">Máy vi tính (10 bộ ) </t>
  </si>
  <si>
    <t>Thép hộp làm giường</t>
  </si>
  <si>
    <t>Nhựa bịt đầu sắt giường</t>
  </si>
  <si>
    <t>Tiền gia công giường tầng</t>
  </si>
  <si>
    <t>Tiền gia công giường đơn</t>
  </si>
  <si>
    <t>Sắt la làm ke giường</t>
  </si>
  <si>
    <t>27/9/2010</t>
  </si>
  <si>
    <t>Quyết toán tiền xăng để sơn các vật dụng bằng sắt</t>
  </si>
  <si>
    <t>Delay giữ điện cho tủ lạnh</t>
  </si>
  <si>
    <t>Máy khoan + Đồ sắt ( có hoá đơn chi tiết )</t>
  </si>
  <si>
    <t>Quyết toán tiền công sơn ghế + giường + cửa  ( có hoá đơn chi tiết )</t>
  </si>
  <si>
    <t>Kệ sách : 2 x 1.000.000đ</t>
  </si>
  <si>
    <t>Kệ bếp : 1 x 1.500.000đ</t>
  </si>
  <si>
    <t>Vít ráp bàn ghế ( bịch ) : 3 x50.000đ</t>
  </si>
  <si>
    <t xml:space="preserve">Công ráp bàn ghế </t>
  </si>
  <si>
    <t>Ván okal dầy 18 li ( tấm ) : 5 x 255.000đ</t>
  </si>
  <si>
    <t>Mua nhựa đóng kệ ( có hoá đơn chi tiết )</t>
  </si>
  <si>
    <t>Mua dụng cụ đóng kệ sách</t>
  </si>
  <si>
    <t>15/10/2010</t>
  </si>
  <si>
    <t>Mua 4 tủ sắt ( có hoá đơn chi tiết )</t>
  </si>
  <si>
    <t>Mua bảng dạy học có khung sắt di động</t>
  </si>
  <si>
    <t>Ăng Ten Tivi</t>
  </si>
  <si>
    <t>Mua điện thoại vô tuyến</t>
  </si>
  <si>
    <t>Mua đàn Organ hiệu Casio  CTK-5000</t>
  </si>
  <si>
    <t>Mua 2 micro</t>
  </si>
  <si>
    <t>Mua 2 ghế phòng làm việc</t>
  </si>
  <si>
    <t>Mua 1 tủ sắt đựng quần áo</t>
  </si>
  <si>
    <t>Mua kiếng 5 ly (số lượng: 14 tấm) số mét: 4.8m, đơn giá: 195.000 đ/m</t>
  </si>
  <si>
    <t>Mua máy điều hoà không khí LG F09CN</t>
  </si>
  <si>
    <t>Mua máy nước nóng Panasonic 3EP3W</t>
  </si>
  <si>
    <t>Thuế GTGT( 10%)</t>
  </si>
  <si>
    <t>Phụ kiện lắp máy lạnh và máy nước nóng:</t>
  </si>
  <si>
    <t xml:space="preserve">              Dây điện DEC 4.0( số mét: 38m, đơn giá:7.500đ)</t>
  </si>
  <si>
    <t xml:space="preserve">              Co 27( số lượng: 3, đơn giá: 5.000đ)</t>
  </si>
  <si>
    <t xml:space="preserve">              Van 27( số lượng: 1, đơn giá: 10.000đ)</t>
  </si>
  <si>
    <t>18/12/2010</t>
  </si>
  <si>
    <t>Mua máy lọc nước uống hiệu RO 200GPD</t>
  </si>
  <si>
    <t xml:space="preserve">Tổng trang thiết bị trong năm </t>
  </si>
  <si>
    <t>III.VẬT DỤNG MAU HỎNG:</t>
  </si>
  <si>
    <t>Thùng vòi sen tưới cây</t>
  </si>
  <si>
    <t>1 thùng nước suối lavie +10 ly</t>
  </si>
  <si>
    <t>Bảng chào mừng</t>
  </si>
  <si>
    <t>Xô, thau, mền</t>
  </si>
  <si>
    <t>Đồ hốt rác và cây lau nhà</t>
  </si>
  <si>
    <t>Chổi quét nhà</t>
  </si>
  <si>
    <t>Mua gối</t>
  </si>
  <si>
    <t>Mua chiếu nệm cho Hân (học trò bị vẹo cột sống)</t>
  </si>
  <si>
    <t>Mua dụng cụ vệ sinh và khăn lau bàn</t>
  </si>
  <si>
    <t xml:space="preserve">Mua chiếu </t>
  </si>
  <si>
    <t>Nồi nhôm +ly chén ( có hoá đơn chi tiết )</t>
  </si>
  <si>
    <t>Ổ khoá +thau ( có hoá đơn chi tiết )</t>
  </si>
  <si>
    <t>Dụng cụ vệ sinh chổi + cây lau ( có hoá đơn chi tiết )</t>
  </si>
  <si>
    <t>Mua chổi xương ( có hoá đơn chi tiết )</t>
  </si>
  <si>
    <t>Dụng cụ tô+thau chén các loại  ( có hoá đơn chi tiết )</t>
  </si>
  <si>
    <t>Mua chiếu, chổi…</t>
  </si>
  <si>
    <t>Ghế +cước ( có hoá đơn chi tiết )</t>
  </si>
  <si>
    <t>Tấm chà chân</t>
  </si>
  <si>
    <t>Dép nhà vệ sinh</t>
  </si>
  <si>
    <t>Mua bức sáo che nắng</t>
  </si>
  <si>
    <t>Móc 81 ( cái ) : 3 x 8.000đ</t>
  </si>
  <si>
    <t>Vĩ xà bông đôi : 5 x 6.000đ</t>
  </si>
  <si>
    <t>Móc Inox : 3 x25.000đ</t>
  </si>
  <si>
    <t>Chùi xoong : 4 x 2.000đ</t>
  </si>
  <si>
    <t>6 bộ móc cửa sổ + công</t>
  </si>
  <si>
    <t>Ổ khoá ( cái ) :1 x 13.000đ</t>
  </si>
  <si>
    <t>17/10/2010</t>
  </si>
  <si>
    <t>Mua 3 thùng lau nhà</t>
  </si>
  <si>
    <t>Mua 1 chai thuốc xịt cỏ</t>
  </si>
  <si>
    <t>Mua chai lau kính</t>
  </si>
  <si>
    <t>29/11/2010</t>
  </si>
  <si>
    <t>Mua đèn có máng gắn bảng phòng học</t>
  </si>
  <si>
    <t xml:space="preserve">Mua ly làm đá tủ lạnh </t>
  </si>
  <si>
    <t>Mua 1 lố ly uống nước</t>
  </si>
  <si>
    <t>Quyết mua ổ khoá (số lượng :1)</t>
  </si>
  <si>
    <t>Quyết mua tăng phô, bóng đèn 1m2, chuột đèn, máng 1m2 đôi, eke, dây điện</t>
  </si>
  <si>
    <t>Mua lọ đựng gia vị dùng trong nhà bếp( số lượng: 3)</t>
  </si>
  <si>
    <t>Mua xô( số lượng: 3), gáo, chổi quét sân</t>
  </si>
  <si>
    <t>Tổng vật dụng mau hỏng trong năm</t>
  </si>
  <si>
    <t>IV.TIỀN ĂN:</t>
  </si>
  <si>
    <t>1-&gt;7/2010</t>
  </si>
  <si>
    <t>Trợ cấp tháng 01 năm 2010 học trò</t>
  </si>
  <si>
    <t>Trợ cấp tháng 02 năm 2010 học trò</t>
  </si>
  <si>
    <t>Trợ cấp tháng 03 năm 2010 học trò</t>
  </si>
  <si>
    <t>Trợ cấp tháng 04 năm 2010 học trò</t>
  </si>
  <si>
    <t>Trợ cấp tháng 05 năm 2010 học trò</t>
  </si>
  <si>
    <t>Trợ cấp tháng 06 năm 2010 học trò</t>
  </si>
  <si>
    <t>Trợ cấp tháng 07 năm 2010 học trò</t>
  </si>
  <si>
    <t>Tổng tháng 1 đến tháng 7</t>
  </si>
  <si>
    <t>Tiền ăn của học trò và nhân viên ( 8 người )</t>
  </si>
  <si>
    <t xml:space="preserve">Tiền gas </t>
  </si>
  <si>
    <t>Bánh bao ăn tối</t>
  </si>
  <si>
    <t>26/9/2010</t>
  </si>
  <si>
    <t>Mua bình gas mới và dây gas</t>
  </si>
  <si>
    <t>Tiền ăn cho nhân viên và học trò tháng 9 ( 8 người )</t>
  </si>
  <si>
    <t>Tiền đi chợ từ 1/10 đến 7/10</t>
  </si>
  <si>
    <t>Tiền đi chợ</t>
  </si>
  <si>
    <t>Tiền thay gas</t>
  </si>
  <si>
    <t>Tỏi ( kg )</t>
  </si>
  <si>
    <t>1 lò than đá+than đá</t>
  </si>
  <si>
    <t>19/10/2010</t>
  </si>
  <si>
    <t>20/10/2010</t>
  </si>
  <si>
    <t>21/10/2010</t>
  </si>
  <si>
    <t>Mua bánh mì 9 ổ</t>
  </si>
  <si>
    <t xml:space="preserve">Tiền đi chợ  </t>
  </si>
  <si>
    <t>Bánh bèo ( 2.5kg )</t>
  </si>
  <si>
    <t>Mua trái cây cúng rằm</t>
  </si>
  <si>
    <t>23/10/2010</t>
  </si>
  <si>
    <t>24/10/2010</t>
  </si>
  <si>
    <t>Dầu ăn 5 lít tháng 11</t>
  </si>
  <si>
    <t>Nước rửa chén thùng 4,5 lít</t>
  </si>
  <si>
    <t>25/10/2010</t>
  </si>
  <si>
    <t>26/10/2010</t>
  </si>
  <si>
    <t>27/10/2010</t>
  </si>
  <si>
    <t>28/10/2010</t>
  </si>
  <si>
    <t>29/10/2010</t>
  </si>
  <si>
    <t>31/10/2010</t>
  </si>
  <si>
    <t>Mua bánh mì ăn sáng + đi chợ</t>
  </si>
  <si>
    <t>Mua đường, nước mắn, bột nêm, nếp tiêu, đậu phộng</t>
  </si>
  <si>
    <t xml:space="preserve">Ăn sáng + đi chợ </t>
  </si>
  <si>
    <t>Tiền đi chợ + ăn sáng trứng ốp la bánh mì</t>
  </si>
  <si>
    <t>16/11/2010</t>
  </si>
  <si>
    <t>17/11/2010</t>
  </si>
  <si>
    <t>18/11/2010</t>
  </si>
  <si>
    <t>Bánh ướt</t>
  </si>
  <si>
    <t>20/11/2010</t>
  </si>
  <si>
    <t>22/11/2010</t>
  </si>
  <si>
    <t>24/11/2010</t>
  </si>
  <si>
    <t>26/11/2010</t>
  </si>
  <si>
    <t>Bánh mì ăn sáng + đi chợ</t>
  </si>
  <si>
    <t>27/11/2010</t>
  </si>
  <si>
    <t>Đường, nước mắm, nước tương…..</t>
  </si>
  <si>
    <t>Mua bún + 6 trứng</t>
  </si>
  <si>
    <t>Thay 1 bình gas</t>
  </si>
  <si>
    <t>Mua gạo ( số lượng: 100 kg)</t>
  </si>
  <si>
    <t>Tiền ăn sáng + tiền chợ</t>
  </si>
  <si>
    <t xml:space="preserve">Mua than đá + than củi </t>
  </si>
  <si>
    <t>1 thùng mì</t>
  </si>
  <si>
    <t>14/12/2010</t>
  </si>
  <si>
    <t>15/12/2010</t>
  </si>
  <si>
    <t>Mua than đá</t>
  </si>
  <si>
    <t>Mua dầu ăn</t>
  </si>
  <si>
    <t>Mua 1 chai dầu ăn 5 lít</t>
  </si>
  <si>
    <t>19/12/2010</t>
  </si>
  <si>
    <t>Mua bánh mì ăn sáng</t>
  </si>
  <si>
    <t>Thay 1 bình gaz dùng trong nhà bếp</t>
  </si>
  <si>
    <t>21/12/2010</t>
  </si>
  <si>
    <t>Quyết mua mỡ bò</t>
  </si>
  <si>
    <t>22/12/2010</t>
  </si>
  <si>
    <t>Mua 1 thùng mì Tiến Vua</t>
  </si>
  <si>
    <t>23/12/2010</t>
  </si>
  <si>
    <t>24/12/2010</t>
  </si>
  <si>
    <t>28/12/2010</t>
  </si>
  <si>
    <t>29/12/2010</t>
  </si>
  <si>
    <t>30/12/2010</t>
  </si>
  <si>
    <t>Tổng tháng12</t>
  </si>
  <si>
    <t>Tổng tiền ăn trong năm</t>
  </si>
  <si>
    <t>V. TIỀN TIÊU VẶT CHO HỌC SINH:</t>
  </si>
  <si>
    <t>Tiền tiêu vặt cho học trò hàng tháng</t>
  </si>
  <si>
    <t>Tổng tiền tiêu vặt cho học sinh trong năm</t>
  </si>
  <si>
    <t>VI. CHI PHÍ SINH HOẠT( XÀ BÔNG, DẦU GỘI, KEM ĐÁNH RĂNG…)</t>
  </si>
  <si>
    <t>Mua xà phồng, dầu gội, kem đánh răng cho học sinh</t>
  </si>
  <si>
    <t>Mua sách Anh Văn cho học trò Loan</t>
  </si>
  <si>
    <t>Mua cặp cho Linh</t>
  </si>
  <si>
    <t>Mua cặp cho Hân</t>
  </si>
  <si>
    <t>Tiền hồ sơ thi bằng lái xe cho Quyết</t>
  </si>
  <si>
    <t>Mua xà bông + dầu gội ( có hoá đơn chi tiết )</t>
  </si>
  <si>
    <t>Mua kem đánh răng</t>
  </si>
  <si>
    <t>Đóng ghế tập thể dục( Quyết )</t>
  </si>
  <si>
    <t>Dụng cụ vệ sinh, dầu gội, kem</t>
  </si>
  <si>
    <t>Chi phí Quyết đi lấy xe Honda 3 bánh ở Sài Gòn</t>
  </si>
  <si>
    <t>Cho Quyết 120.000đ mua quần</t>
  </si>
  <si>
    <t>Mua xăng đổ vào xe 3 bánh cho Hân</t>
  </si>
  <si>
    <t>Hàng học sinh dùng cá nhân ( kem đánh răng, bột giặt )</t>
  </si>
  <si>
    <t>Chi phí thay phụ tùng xe Honda 3 bánh ( Hân)</t>
  </si>
  <si>
    <t>Chi phí đổ xăng xe của Hân</t>
  </si>
  <si>
    <t>Mua chai Vim tẩy nhà vệ sinh( số lượng: 3)</t>
  </si>
  <si>
    <t>Hân photo bài tập Anh văn cho các học sinh ở trung tâm</t>
  </si>
  <si>
    <t>Tổng chi phí sinh hoạt trong năm</t>
  </si>
  <si>
    <t>VII. Tiền lương:</t>
  </si>
  <si>
    <t>Tiền lương cô giáo tâm lý ( cô Hiếu )</t>
  </si>
  <si>
    <t xml:space="preserve">          www.huongduong.edu.vn</t>
  </si>
  <si>
    <t>Lương kế toán nữa tháng ( Kiều không ăn tại trung tâm )</t>
  </si>
  <si>
    <t>Lương kế toán</t>
  </si>
  <si>
    <t>Tổng tiền lương trong năm</t>
  </si>
  <si>
    <t>VIII. CHI PHÍ HÀNH CHÍNH</t>
  </si>
  <si>
    <t>Tiền khắc dấu và tên</t>
  </si>
  <si>
    <t>In và gởi hồ sơ xin vật tư</t>
  </si>
  <si>
    <t>Trích lục đất</t>
  </si>
  <si>
    <t>Photo giấy tờ đất</t>
  </si>
  <si>
    <t>Mực và hộp chứa mực dấu</t>
  </si>
  <si>
    <t>Tiền gởi EMS bảng thỏa thuận dự án cho EFD</t>
  </si>
  <si>
    <t>Mua văn phòng phẩm + dấu đỏ</t>
  </si>
  <si>
    <t>Photo biểu mẫu kế toán (gộp chung nhiều ngày)</t>
  </si>
  <si>
    <t>Gởi thư</t>
  </si>
  <si>
    <t>Mua bìa hộp 1 tất ( cái )</t>
  </si>
  <si>
    <t>Mua bìa hộp 7 phân ( cái )</t>
  </si>
  <si>
    <t>Gửi thư</t>
  </si>
  <si>
    <t>Photo giấy gộp chung nhiều ngày</t>
  </si>
  <si>
    <t>Chi phí in 1.000 tờ giới thiệu trung tâm</t>
  </si>
  <si>
    <t xml:space="preserve">Tiền in công văn gửi Sở Lao Động  Thương Binh các tỉnh và bao thư </t>
  </si>
  <si>
    <t>Mua khay đựng con dấu ở phòng làm việc</t>
  </si>
  <si>
    <t>Tiền vải + tiền công may khăn phủ bụi các thiết bị văn phòng</t>
  </si>
  <si>
    <t>Chi phí chuyển phát nhanh DVD cho Trần Thanh Hưng VTV Phú Yên</t>
  </si>
  <si>
    <t>Gửi phát chuyển nhanh cho Pessico VN</t>
  </si>
  <si>
    <t>Gửi phát chuyển nhanh cho các học sinh ở Lâm Đồng, Bình Thuận</t>
  </si>
  <si>
    <t>Gửi phát chuyển nhanh cho các học sinh ở Thanh Hoá, An Giang</t>
  </si>
  <si>
    <t>Gửi phát chuyển nhanh cho học sinh ở Bình Thuận</t>
  </si>
  <si>
    <t>Tổng chi phí hành chính trong năm</t>
  </si>
  <si>
    <t>IX. CHI PHÍ TIỆN ÍCH:</t>
  </si>
  <si>
    <t>1-&gt;4/2010</t>
  </si>
  <si>
    <t>Điện thoại tháng 1,2,3 năm 2010</t>
  </si>
  <si>
    <t>Điện thoại tháng 4 năm 2010</t>
  </si>
  <si>
    <t xml:space="preserve">Tiền điện thoại  </t>
  </si>
  <si>
    <t>Tiền điện</t>
  </si>
  <si>
    <t>Tổng tháng 5</t>
  </si>
  <si>
    <t xml:space="preserve">Tiền điện </t>
  </si>
  <si>
    <t xml:space="preserve">Tiền điện thoại </t>
  </si>
  <si>
    <t>Tiền điện thoại</t>
  </si>
  <si>
    <t>Chi phí điện thoại tháng 11</t>
  </si>
  <si>
    <t>Chi phí điện thoại</t>
  </si>
  <si>
    <t>Tổng chi phí tiện ích trong năm</t>
  </si>
  <si>
    <t>X. CHI PHÍ KHÁC</t>
  </si>
  <si>
    <t>Mua trái cây cúng khởi công</t>
  </si>
  <si>
    <t>Card điện thoại anh Lộc</t>
  </si>
  <si>
    <t>Chi phí xăng xe anh Lộc đi công tác</t>
  </si>
  <si>
    <t>( Anh Lộc không nhận lương làm thiện nguyện )</t>
  </si>
  <si>
    <t>Mua 50 tờ báo Tuổi trẻ có tin xây trường để kèm hồ sơ xin tài trợ</t>
  </si>
  <si>
    <t>Tiền đi lại và điện thoại của anh Lộc tháng 5</t>
  </si>
  <si>
    <t>Tiền xe chở quạt,  tủ lạnh từ Thành phố về Bình Dương</t>
  </si>
  <si>
    <t>Tiền xe chở bàn ghế từ Sài Gòn đến Bến Cát</t>
  </si>
  <si>
    <t>Tiền gởi mẫu bàn ghế đi Tân Uyên làm mới</t>
  </si>
  <si>
    <t xml:space="preserve">Bông tặng đoàn khách </t>
  </si>
  <si>
    <t>Tiền xe chở mền mùng gối Dì Hằng cho</t>
  </si>
  <si>
    <t>Tiền xe chở máy tính từ Sài Gòn đến Bình Dương</t>
  </si>
  <si>
    <t>Xe chở giường</t>
  </si>
  <si>
    <t>Tiền thuê rạp làm lễ khánh thành</t>
  </si>
  <si>
    <t>Tiền làm sân khấu</t>
  </si>
  <si>
    <t>Xe chở ván và nhựa</t>
  </si>
  <si>
    <t>Chi phí đi lại cho anh Lộc (tháng 8,9)</t>
  </si>
  <si>
    <t>Mua thức ăn cho cá</t>
  </si>
  <si>
    <t>Tiền xe chở thiết bị từ Sài Gòn- Bình Dương</t>
  </si>
  <si>
    <t>Chi phí Quyết đi rút tiền và chuyển tiền</t>
  </si>
  <si>
    <t>Chi phí Vinh đi tìm hiểu thực tế các em HS mồ côi Đạ Tẻh - Lâm Đồng</t>
  </si>
  <si>
    <t>Chi phí xe chở sửa CGHL</t>
  </si>
  <si>
    <t>Chi phí Vinh đi tìm hiểu thực tế các em HS mồ côi các huyện ở Bình Thuận</t>
  </si>
  <si>
    <t>( nhờ xe đài truyền hình Bình Thuận đưa đi)</t>
  </si>
  <si>
    <t xml:space="preserve">Cho học sinh mồ côi Phan Thị Thu Thuỷ lớp 10A15 trường THPT Nguyễn </t>
  </si>
  <si>
    <t>Văn Trỗi huyện Tánh Linh</t>
  </si>
  <si>
    <t>Tiền xe chở tủ lạnh và CPU từ Sài Gòn về trung tâm</t>
  </si>
  <si>
    <t>Chi phí xét nghiệm nước trước khi xử lí</t>
  </si>
  <si>
    <t>Tiền taxi ra sân bay đi Tuy Hoà</t>
  </si>
  <si>
    <t>Chi phí xét nghiệm nước uống sau khi xử lí</t>
  </si>
  <si>
    <t>Tiền taxi đi lại trong thành phố Tuy Hoà</t>
  </si>
  <si>
    <t>Tiền xe và tiền ăn cho các em đi chơi Noel ở Sài Gòn (chị Vy cho)</t>
  </si>
  <si>
    <t>Tổng chi phí dịch vụ ngân hàng trong năm</t>
  </si>
  <si>
    <t>Tổng chi phí khác trong năm</t>
  </si>
  <si>
    <t xml:space="preserve">                                                                                              Đại diện Cơ sở</t>
  </si>
  <si>
    <t xml:space="preserve">                                                                                             Nguyễn Thế Vinh</t>
  </si>
  <si>
    <t>Stt</t>
  </si>
  <si>
    <t>Ngày</t>
  </si>
  <si>
    <t>Nội dung thu</t>
  </si>
  <si>
    <t>Số tiền</t>
  </si>
  <si>
    <t>Chị Phượng</t>
  </si>
  <si>
    <t>Hội Quán Hội Ngộ</t>
  </si>
  <si>
    <t>Cô Mẫn Lan</t>
  </si>
  <si>
    <t>Bạn Ca Sỹ Phi Hùng</t>
  </si>
  <si>
    <t>Chị Hồng Áo Cưới Hồng Phú</t>
  </si>
  <si>
    <t>Phương K16 ĐHKTế</t>
  </si>
  <si>
    <t>Gia đình anh Dương Thanh</t>
  </si>
  <si>
    <t>Cô Hà ( Mẹ anh Từ Ngọc Trai )</t>
  </si>
  <si>
    <t>Cô Hải Ngọc Phật tử chùa Tiên Long</t>
  </si>
  <si>
    <t>Anh Phước Tiền Giang</t>
  </si>
  <si>
    <t>Anh Minh tài xế xe chở cát</t>
  </si>
  <si>
    <t xml:space="preserve">Anh Hải Cty VLXD Minh Huyền bớt tiền vật tư </t>
  </si>
  <si>
    <t>Chị Hiền</t>
  </si>
  <si>
    <t>Anh Đồng Bảo Hiểm Manulife</t>
  </si>
  <si>
    <t>Lam</t>
  </si>
  <si>
    <t>Số dư đầu kỳ</t>
  </si>
  <si>
    <t>Tổng</t>
  </si>
  <si>
    <t>Tháng</t>
  </si>
  <si>
    <t>1----&gt;4</t>
  </si>
  <si>
    <t>Chủ xe đào đất bớt tiền</t>
  </si>
  <si>
    <t>Chị Bùi Thị Thu Hồng cho vào tài khoản</t>
  </si>
  <si>
    <t>Anh Tâm chị Thanh cho tiền mua ximăng</t>
  </si>
  <si>
    <t>Đình Huấn và Lan Anh cho 5 triệu tiền mặt</t>
  </si>
  <si>
    <t>Lương Văn Mừng Huyện Ủy Đạ tẻh cho 500.000đ tiền mặt</t>
  </si>
  <si>
    <t>Thầy Huỳnh Văn Phụ Hiệu trưởng Trường Dân Tộc Nội Trú Đạ Tẻh cho</t>
  </si>
  <si>
    <t>Thầy Thích Trí Như ( Anh Quốc ) cho 10.000.000đ vô tài khoản</t>
  </si>
  <si>
    <t>19/6/2010</t>
  </si>
  <si>
    <t>Bạn đọc tuổi trẻ cho</t>
  </si>
  <si>
    <t>Linh thoại cho</t>
  </si>
  <si>
    <t xml:space="preserve">Chị Minh cho </t>
  </si>
  <si>
    <t>Cô Tuyết chú Thiện cho</t>
  </si>
  <si>
    <t>Chị Mỹ cho</t>
  </si>
  <si>
    <t>Chú Cường cho</t>
  </si>
  <si>
    <t>13/7/2010</t>
  </si>
  <si>
    <t>14/7/2010</t>
  </si>
  <si>
    <t>21/8/2010</t>
  </si>
  <si>
    <t>Em chị Nam Trân cho 200 đô</t>
  </si>
  <si>
    <t>22/8/2010</t>
  </si>
  <si>
    <t>Công ty du lịch INNOVIET cho tiền mặt</t>
  </si>
  <si>
    <t>24/8/2010</t>
  </si>
  <si>
    <t xml:space="preserve">Chị Hạnh văn phòng phẩm Trí Phát Bến Cát cho </t>
  </si>
  <si>
    <t>Chú Cao Lập cho 5 triệu vô tài khoản</t>
  </si>
  <si>
    <t>Công ty Valspar cho</t>
  </si>
  <si>
    <t>20/9/2010</t>
  </si>
  <si>
    <t>Anh Lý Nam Thanh cho tiền mặt</t>
  </si>
  <si>
    <t>Lưu Phạm Hoàng Hà cho tiền mặt</t>
  </si>
  <si>
    <t>Lưu Phạm Hoàng Nam cho tiền mặt</t>
  </si>
  <si>
    <t>24/9/2010</t>
  </si>
  <si>
    <t>Chị Lệ cho tiền mặt</t>
  </si>
  <si>
    <t>Cha Long cho tiền mặt</t>
  </si>
  <si>
    <t>25/9/2010</t>
  </si>
  <si>
    <t>Quang Thám cho tiền mặt</t>
  </si>
  <si>
    <t>Nguyễn Hoàng Trọng cho tiền mặt</t>
  </si>
  <si>
    <t>Anh Cãnh cho tiền mặt</t>
  </si>
  <si>
    <t>Anh Biển cho tiền mặt</t>
  </si>
  <si>
    <t>Anh Đào (Báo Tuổi Trẻ) cho tiền mặt</t>
  </si>
  <si>
    <t>Bạn đọc báo tuổi trẻ cho tiền mặt</t>
  </si>
  <si>
    <t>Nhóm bạn VNPTTP.HCM cho (5 triệu, 1000 quyển vở,1000 cây viết và quà bánh)</t>
  </si>
  <si>
    <t>Ông Kondo Ryoichi Tổng Giám đốc công ty Misuba VN:100 USD cho tiền mặt</t>
  </si>
  <si>
    <t>HDBank TPHCM cho tiền mặt</t>
  </si>
  <si>
    <t>Bác sỹ Viên cho tiền mặt</t>
  </si>
  <si>
    <t>30/9/2010</t>
  </si>
  <si>
    <t xml:space="preserve">Thuỷ Tiên cho </t>
  </si>
  <si>
    <t>Vợ chồng Thương Toàn cho 500,000 tiền mặt</t>
  </si>
  <si>
    <t>14/10/2010</t>
  </si>
  <si>
    <t>14/11/2010</t>
  </si>
  <si>
    <t>19/11/2010</t>
  </si>
  <si>
    <t xml:space="preserve">Gia đình chị Trang cho tiền  mặt </t>
  </si>
  <si>
    <t>21/11/2010</t>
  </si>
  <si>
    <t>25/11/2010</t>
  </si>
  <si>
    <t>30/11/2010</t>
  </si>
  <si>
    <t>Ngân Hàng DeutscheBank cho vào tài khoản</t>
  </si>
  <si>
    <t>Số dư cộng dồn</t>
  </si>
  <si>
    <t>Ngân hàng Deutsche Bank cho vô tài khoản</t>
  </si>
  <si>
    <t>17/9/2010</t>
  </si>
  <si>
    <t>Gia đình anh Tuấn Anh, 493/57 CMT8, Q10, TpHCM cho 20 triệu tiền mặt</t>
  </si>
  <si>
    <t>Trị giá ước tính</t>
  </si>
  <si>
    <t>Hiện vật</t>
  </si>
  <si>
    <t>Chị Trà My cho tiền mặt</t>
  </si>
  <si>
    <t>13/12/2010</t>
  </si>
  <si>
    <t>Đài phát thanh truyền hình Bình Thuận tặng tiền mặt</t>
  </si>
  <si>
    <t>Công ty phân bón Humix tặng tiền mặt</t>
  </si>
  <si>
    <t>16/12/2010</t>
  </si>
  <si>
    <t>17/12/2010</t>
  </si>
  <si>
    <t>Chú Tâm ở Bắc Bình- Bình Thuận cho tiền mặt</t>
  </si>
  <si>
    <t>27/12/2010</t>
  </si>
  <si>
    <t>Linh Thoại ở báo Tuổi Trẻ cho tiền mặt</t>
  </si>
  <si>
    <t>DANH SÁCH ĐÓNG GÓP BẰNG TIỀN</t>
  </si>
  <si>
    <t xml:space="preserve">Ebook4U </t>
  </si>
  <si>
    <t>Cho thư viện sách điện tử</t>
  </si>
  <si>
    <t xml:space="preserve">Thầy Huỳnh Nguyễn Luân Lưu  </t>
  </si>
  <si>
    <t>Cho giáo trình dạy học</t>
  </si>
  <si>
    <t>Cho tủ điện và một số vật tư điện</t>
  </si>
  <si>
    <t>KTS Ngô Lê Nguyên</t>
  </si>
  <si>
    <t>Thiết kế xây dựng</t>
  </si>
  <si>
    <t>Anh Hoàng Hà</t>
  </si>
  <si>
    <t>Tính dự toán</t>
  </si>
  <si>
    <t>KS Trương Trọng Quốc Thịnh</t>
  </si>
  <si>
    <t>Thiết kế điện nước</t>
  </si>
  <si>
    <t>Nhóm bạn anh Nhàn</t>
  </si>
  <si>
    <t>Cho cửa, bàn, ghế, tủ, gường</t>
  </si>
  <si>
    <t>Cho 1 TV, 1 máy may Sinco</t>
  </si>
  <si>
    <t>Cho 1 máy vi tính</t>
  </si>
  <si>
    <t>Cty Gạch Cotech Bến Cát Bình Dương (Anh Hưng )</t>
  </si>
  <si>
    <t>Cho 10.000 viên gạch ống</t>
  </si>
  <si>
    <t>Chị Trà My</t>
  </si>
  <si>
    <t>Cho 3 CPU</t>
  </si>
  <si>
    <t>Chú Thanh</t>
  </si>
  <si>
    <t xml:space="preserve">Cty VLXD Minh Huyền </t>
  </si>
  <si>
    <t>Cho 1 TV, 1 đầu đĩa</t>
  </si>
  <si>
    <t>1---&gt;4</t>
  </si>
  <si>
    <t xml:space="preserve">Doanh nghiệp Lan Thảo </t>
  </si>
  <si>
    <t xml:space="preserve">Doanh nghiệp Lan Thảo  </t>
  </si>
  <si>
    <t>Cho toàn bộ sơn nước</t>
  </si>
  <si>
    <t>13/9/2010</t>
  </si>
  <si>
    <t>22/10/2010</t>
  </si>
  <si>
    <t>23/11/2010</t>
  </si>
  <si>
    <t>Chị Mai cho 1 xe 3 bánh.</t>
  </si>
  <si>
    <t>28/11/2010</t>
  </si>
  <si>
    <t>STT</t>
  </si>
  <si>
    <t>Cho 1 máy in màu, 1 tủ lạnh và 1 màn hình LCD</t>
  </si>
  <si>
    <t xml:space="preserve">Giảm giá sắt 176.9m x 4000 </t>
  </si>
  <si>
    <t>Giảm tiền sắt</t>
  </si>
  <si>
    <t>Cho 8 máy vi tính hiệu HP x 4.000.000đ</t>
  </si>
  <si>
    <t>Giảm giá 60.000đ/viên gạch ống x 270</t>
  </si>
  <si>
    <t>Giảm tiền vật tư</t>
  </si>
  <si>
    <t>Khuyến mãi 4 bao xi măng</t>
  </si>
  <si>
    <t>Cho 200 bộ bàn ghế cũ</t>
  </si>
  <si>
    <t>Dì Hằng chợ Bình Tây</t>
  </si>
  <si>
    <t>Cho 50 bộ mền, mùng, gối</t>
  </si>
  <si>
    <t>Cho tủ lạnh, máy giặt, tủ, bàn ghế phòng khách, giường</t>
  </si>
  <si>
    <t>Cho 20 thùng sữa</t>
  </si>
  <si>
    <t xml:space="preserve">Nhóm bạn VNPTTP.HCM </t>
  </si>
  <si>
    <t>Cho 1000 quyển vở,1000 cây viết và quà bánh</t>
  </si>
  <si>
    <t>Cho: 1 máy nước uống nóng lạnh</t>
  </si>
  <si>
    <t xml:space="preserve">        1 bếp từ</t>
  </si>
  <si>
    <t xml:space="preserve">        2 ấm điện</t>
  </si>
  <si>
    <t xml:space="preserve">        1 bình thuỷ nấu nước</t>
  </si>
  <si>
    <t xml:space="preserve">        5 quạt đứng</t>
  </si>
  <si>
    <t>Cho 1 nồi cơm điện</t>
  </si>
  <si>
    <t>Cho 5 thùng nước suối và 5 thùng nước ngọt</t>
  </si>
  <si>
    <t xml:space="preserve">Nhóm nối vòng tay lớn </t>
  </si>
  <si>
    <t>Cho bánh, nước phục vụ khách ngày khánh thành</t>
  </si>
  <si>
    <t xml:space="preserve">Thầy Vinh </t>
  </si>
  <si>
    <t>Cho 10 bàn Inox và 40 ghế nhựa</t>
  </si>
  <si>
    <t>Cho  4 quạt tường, 2 quạt đứng</t>
  </si>
  <si>
    <t>Cho sách, vở,…</t>
  </si>
  <si>
    <t xml:space="preserve">Học trò Lưu Tuyền </t>
  </si>
  <si>
    <t>Cho 10 đồng hồ treo tường</t>
  </si>
  <si>
    <t>Cho 1 két sắt</t>
  </si>
  <si>
    <t xml:space="preserve">Tiệm sắt Hoà Nam </t>
  </si>
  <si>
    <t>Tặng 100 quyển vở</t>
  </si>
  <si>
    <t>Cho 1 máy vi tính+1 loa</t>
  </si>
  <si>
    <t>Cho 1 xe 3 bánh</t>
  </si>
  <si>
    <t>Anh Lương chị Thiện cho máy Fax, Scan, Photo, In hiệu</t>
  </si>
  <si>
    <t>Brother MFC - 7340 mới.</t>
  </si>
  <si>
    <t>Cho 1 máy Fax, Scan, Photo, In hiệu Brother MFC</t>
  </si>
  <si>
    <t xml:space="preserve"> - 7340 mới</t>
  </si>
  <si>
    <t>cho trường</t>
  </si>
  <si>
    <t xml:space="preserve">Trang web, chi phí web hàng năm và lắp mạng  land </t>
  </si>
  <si>
    <t>31/5/2010</t>
  </si>
  <si>
    <t>29/5/2010</t>
  </si>
  <si>
    <t>26/5/2010</t>
  </si>
  <si>
    <t>25/5/2010</t>
  </si>
  <si>
    <t>30/4/2010</t>
  </si>
  <si>
    <t>29/4/2010</t>
  </si>
  <si>
    <t>27/4/2010</t>
  </si>
  <si>
    <t>26/4/2010</t>
  </si>
  <si>
    <t>23/4/2010</t>
  </si>
  <si>
    <t>31/8/2010</t>
  </si>
  <si>
    <t>18/4/2010</t>
  </si>
  <si>
    <t>19/4/2010</t>
  </si>
  <si>
    <t>25/7/2010</t>
  </si>
  <si>
    <t>30/8/2010</t>
  </si>
  <si>
    <t>Cho 1 tủ lạnh</t>
  </si>
  <si>
    <t xml:space="preserve">Công ty FrieslandCampina VietNam Bình Dương tặng sữa </t>
  </si>
  <si>
    <t xml:space="preserve">uống CGHL Socola </t>
  </si>
  <si>
    <t>Cho 1 tủ lạnh hiệu Sanyo</t>
  </si>
  <si>
    <t>Số lượng: 100 thùng, đơn giá: 185.455đ</t>
  </si>
  <si>
    <t>Thu</t>
  </si>
  <si>
    <t>Chi</t>
  </si>
  <si>
    <t>Tồn</t>
  </si>
  <si>
    <t>Phải trả</t>
  </si>
  <si>
    <t>Thực tồn</t>
  </si>
  <si>
    <t>Cộng dồn</t>
  </si>
  <si>
    <t>Tổng lãi tiền gửi ngân hàng trong năm</t>
  </si>
  <si>
    <t>Anh Lưu Công Tài chuyển tiền cho( 12/7/2010)</t>
  </si>
  <si>
    <t>Một người dấu tên cho vào tài khoản (4/8/2010)</t>
  </si>
  <si>
    <t>Một người dấu tên cho vào tài khoản (10/11/2010)</t>
  </si>
  <si>
    <t>Chị Nguyệt Khuê Hà( ông bà Hà Minh Tú) cho vào tài khoản (19/4/2010)</t>
  </si>
  <si>
    <t>VTV Phú Yên và anh Quốc bạn của Vinh tài trợ vé máy bay đi Tuy Hoà,</t>
  </si>
  <si>
    <t>tiền ở khách sạn, ăn uống( 30 và 31/12/2010)</t>
  </si>
  <si>
    <t>31/12/2010</t>
  </si>
  <si>
    <t>BẢNG TỔNG KẾT CUỐI KÌ NĂM 2010</t>
  </si>
  <si>
    <t>DANH SÁCH ĐÓNG GÓP BẰNG HIỆN VẬT VÀ CÔNG SỨC NĂM 2010</t>
  </si>
  <si>
    <t xml:space="preserve">Chị Kiều Phú Yên </t>
  </si>
  <si>
    <t xml:space="preserve">Ca sĩ Quế Trân </t>
  </si>
  <si>
    <t xml:space="preserve">Pepsico VN </t>
  </si>
  <si>
    <t xml:space="preserve">Chị Võ Thị Thanh Thảo </t>
  </si>
  <si>
    <t>?</t>
  </si>
  <si>
    <t>Cô Nhung chú Ẩn - Việt kiều Pháp cho 150Euro</t>
  </si>
  <si>
    <t>Phải thu</t>
  </si>
  <si>
    <t>PS tăng</t>
  </si>
  <si>
    <t>PS giảm</t>
  </si>
  <si>
    <t>PS trong kì</t>
  </si>
  <si>
    <t>(TM + TK)</t>
  </si>
  <si>
    <t xml:space="preserve">Anh Nguyễn Xuân Chiến ( DeutscheBank ) (cho lúc tháng </t>
  </si>
  <si>
    <t xml:space="preserve"> 9 mà quên vô sổ ).</t>
  </si>
  <si>
    <t xml:space="preserve">Cty Cổ phần dịch vụ BCVT Sài Gòn (SPT) Trương </t>
  </si>
  <si>
    <t>Quang Thảo</t>
  </si>
  <si>
    <t>Số lượng: 200 thùng, đơn giá: 185.455đ</t>
  </si>
  <si>
    <t xml:space="preserve">Chị Võ Thị Thanh Tuyền </t>
  </si>
  <si>
    <t xml:space="preserve">Anh Hùng ĐH Kinh Tế </t>
  </si>
  <si>
    <t xml:space="preserve">Đại Sứ Quán Singapore và anh Châu </t>
  </si>
  <si>
    <t xml:space="preserve">Cô Dana Doan ( LIN Center ) </t>
  </si>
  <si>
    <t>Ngoài nước</t>
  </si>
  <si>
    <t>Trong nước</t>
  </si>
  <si>
    <t>Bác sĩ Yến Xuân cho tiền mặt</t>
  </si>
  <si>
    <t>Tất cả số tồn phải thu 222.300.000 đồng là số tiền các cá nhân, tổ chức hứa cho nhưng chưa chuyển</t>
  </si>
  <si>
    <t>Đại diện cơ sở</t>
  </si>
  <si>
    <t>Nguyễn Thế vinh</t>
  </si>
  <si>
    <t>CƠ SỞ BẢO TRỢ TRẺ EM MỒ CÔI VÀ</t>
  </si>
  <si>
    <t>Khu phố 2 - TT Mỹ Phước - Huyện Bến Cát - Bình Dương</t>
  </si>
  <si>
    <t>Điện thoại : 06503553661</t>
  </si>
  <si>
    <t>www.huongduong.edu.vn</t>
  </si>
  <si>
    <t>Cộng Hòa Xã Hội Chủ Nghĩa Việt Nam</t>
  </si>
  <si>
    <t>Độc lập – Tự do – Hạnh phúc</t>
  </si>
  <si>
    <t xml:space="preserve">              Khu phố 2 - TT Mỹ Phước - Huyện Bến Cát - Bình Dương</t>
  </si>
  <si>
    <t xml:space="preserve">           CƠ SỞ BẢO TRỢ TRẺ EM MỒ CÔI VÀ</t>
  </si>
  <si>
    <t xml:space="preserve">        Điện thoại : 06503553661</t>
  </si>
  <si>
    <t xml:space="preserve">Tổng tiền nhận được trong năm </t>
  </si>
  <si>
    <t>PepsiCo cho vô tài khoản</t>
  </si>
  <si>
    <t>Nguyễn Thế Vinh</t>
  </si>
  <si>
    <t>Thầy Vinh cho</t>
  </si>
  <si>
    <r>
      <t xml:space="preserve">          </t>
    </r>
    <r>
      <rPr>
        <sz val="9"/>
        <rFont val="Times New Roman"/>
        <family val="1"/>
      </rPr>
      <t>KHUYẾT TẬT HƯỚNG DƯƠNG</t>
    </r>
  </si>
  <si>
    <t xml:space="preserve">       www.huongduong.edu.vn</t>
  </si>
  <si>
    <t>Anh chị Duy, Ly - Việt kiều Mỹ cho 30 triệu tiền mặt</t>
  </si>
  <si>
    <t>Anh Phạm Công Hoàng - Việt kiều Mỹ</t>
  </si>
  <si>
    <t>Chị Trần Thị Kim Xuyến - Việt kiều Mỹ cho 50USD</t>
  </si>
  <si>
    <t>Anh Nguyễn Tích - Việt kiều Mỹ cho 50 USD</t>
  </si>
  <si>
    <t>Anh Hồ Thế Minh - Việt kiều Mỹ cho 100 USD</t>
  </si>
  <si>
    <t>Vợ chồng anh Thanh - Việt kiều Úc cho 100 đô Úc</t>
  </si>
  <si>
    <t>Chú Cao Lập hội quán hội ngộ 100 USD</t>
  </si>
  <si>
    <t>Chị Liên cho trong tài khoản</t>
  </si>
  <si>
    <t xml:space="preserve">Trí ĐHKT K15 cho </t>
  </si>
  <si>
    <t>Anh chị Thu,Tiến - Việt Kiều Đức cho tiền mặt</t>
  </si>
  <si>
    <t>Cơ sở Tỷ Phát - Chợ Bến Cát cho</t>
  </si>
  <si>
    <t>Chị Lan anh Hòa - Đà nẵng cho 5 triệu vô tài khoản</t>
  </si>
  <si>
    <t>Chị Nguyễn Thị Mỹ Phương cho tiền mặt</t>
  </si>
  <si>
    <t>Lương văn Mừng - ĐạTẻh cho tiền mặt</t>
  </si>
  <si>
    <t>Lê Văn Vinh - Công ty Misuba M-tech VN cho tiền mặt</t>
  </si>
  <si>
    <t>2 bé Anh Quân và Anh Khoa cho tiền mặt</t>
  </si>
  <si>
    <t>2 bé YuMi và Yuki cho tiền mặt</t>
  </si>
  <si>
    <t>Chị Cầm - Lãnh sự quán Pháp cho tiền mặt</t>
  </si>
  <si>
    <t>Chị hồng - Áo cưới Hồng Phú cho tiền mặt</t>
  </si>
  <si>
    <t>Chị Nguyệt - Thủ Đức cho tiền mặt</t>
  </si>
  <si>
    <t>Bác sỹ Giang - Bệnh viện Gia Định cho 5 triệu tiền mặt</t>
  </si>
  <si>
    <t xml:space="preserve">Bà Kim Tính và bạn bè cho 20 triệu tiền mặt </t>
  </si>
  <si>
    <t>Bác Miêng và vợ chồng Dũng Nga cho tiền mặt</t>
  </si>
  <si>
    <t xml:space="preserve">Trúc Khanh - Vũng Tàu cho tiền mặt </t>
  </si>
  <si>
    <t>Cô Ngọc Mai - Nhạc viện TP.HCM cho tiền mặt</t>
  </si>
  <si>
    <t>Vy - Giáo sứ Tân Phú cho tiền mặt</t>
  </si>
  <si>
    <t>Chị Lan - Tiền Giang cho tiền mặt</t>
  </si>
  <si>
    <t>Anh Nguyễn Vũ Duy Tuấn và anh Khai Anh(ĐHKT 15) chuyển tiền  cho (21/10/2010)</t>
  </si>
  <si>
    <t>Anh Nguyễn Minh Hòa - Cty TNHH Xây Dựng Điện Trúc Hạ</t>
  </si>
  <si>
    <t>Cô Loan - Hội Quán Hội Ngộ</t>
  </si>
  <si>
    <t>Anh Từ Ngọc Trai - Cty TNHH Ngọc Trai</t>
  </si>
  <si>
    <t>Anh Thanh - Câu Lạc Bộ Câu Tay TpHCM</t>
  </si>
  <si>
    <t xml:space="preserve">Chị Kiều - Phú Yên </t>
  </si>
  <si>
    <t xml:space="preserve">Công ty Valspar-Spanyc cho toàn bộ sơn nước ( Anh </t>
  </si>
  <si>
    <t>Ung Bữu Thiện Nhân )</t>
  </si>
  <si>
    <t xml:space="preserve">Anh Hùng - ĐH Kinh tế </t>
  </si>
  <si>
    <t xml:space="preserve">Công ty sữa Cô gái Hà Lan </t>
  </si>
  <si>
    <r>
      <t xml:space="preserve"> </t>
    </r>
    <r>
      <rPr>
        <sz val="11"/>
        <rFont val="Arial"/>
        <family val="2"/>
      </rPr>
      <t>KHUYẾT TẬT HƯỚNG DƯƠNG</t>
    </r>
  </si>
  <si>
    <t xml:space="preserve">                                                         </t>
  </si>
  <si>
    <t xml:space="preserve">                                                           Đại diện cơ sở</t>
  </si>
  <si>
    <t xml:space="preserve">                                                          Nguyễn Thế Vinh</t>
  </si>
  <si>
    <t>Bình Dương,  ngày 20 tháng 1  năm 2011</t>
  </si>
  <si>
    <t xml:space="preserve">                                                                       </t>
  </si>
  <si>
    <t xml:space="preserve">                CƠ SỞ BẢO TRỢ TRẺ EM MỒ CÔI VÀ                                   Cộng Hòa Xã Hội Chủ Nghĩa Việt Nam</t>
  </si>
  <si>
    <t xml:space="preserve">                                                    </t>
  </si>
  <si>
    <t xml:space="preserve">            KHUYẾT TẬT HƯỚNG DƯƠNG                                                 Độc lập – Tự do – Hạnh phúc</t>
  </si>
  <si>
    <t xml:space="preserve">                                                       </t>
  </si>
  <si>
    <t xml:space="preserve">                      Khu phố 2 - TT Mỹ Phước - Huyện Bến Cát - Bình Dương                                                                             </t>
  </si>
  <si>
    <t xml:space="preserve">                              Điện thoại : 06503553661                                             Bình Dương,  ngày 20 tháng 1  năm 2011</t>
  </si>
  <si>
    <t>CÁC KHOẢN CHI TRONG NĂM</t>
  </si>
  <si>
    <t>Nội dung chi</t>
  </si>
  <si>
    <t>I. CHI XÂY DỰNG</t>
  </si>
  <si>
    <t xml:space="preserve">In màu bản vẽ phối cảnh </t>
  </si>
  <si>
    <t>Kẽm buộc xây dựng</t>
  </si>
  <si>
    <t>Công bắt điện hạ thế vô công trình</t>
  </si>
  <si>
    <t>Dây điện và cầu dao chính từ hạ thế vô công trình</t>
  </si>
  <si>
    <t>Đóng giếng</t>
  </si>
  <si>
    <t>14/4/2010</t>
  </si>
  <si>
    <t xml:space="preserve">Mua sắt Gia Huy Phát Phy 10: 50 cây x 78.000đ </t>
  </si>
  <si>
    <t>Mua sắt Gia Huy Phát Phy 6 : 98 kg x 15.000đ</t>
  </si>
  <si>
    <t>Tiền chở và bốc xếp 10.000 viên gạch Cty Cotech cho</t>
  </si>
  <si>
    <t>Dây điện và bóng đèn thắp sáng công trình</t>
  </si>
  <si>
    <t>20/4/2010</t>
  </si>
  <si>
    <t>Gạch thẻ 5.000 viên cả vận chuyển</t>
  </si>
  <si>
    <t>21/4/2010</t>
  </si>
  <si>
    <t xml:space="preserve">Bông gió 1.000 cái </t>
  </si>
  <si>
    <t>Vận chuyển 1.000 bông gió</t>
  </si>
  <si>
    <t>22/4/2010</t>
  </si>
  <si>
    <t>1 xe cát xây tô 7m3 x 160.000đ</t>
  </si>
  <si>
    <t>24/4/2010</t>
  </si>
  <si>
    <t>1 xe cát san lắp 6m3 x 100.000đ</t>
  </si>
  <si>
    <t>Tiền công dọn đường vô công trình</t>
  </si>
  <si>
    <t>2 xe cát san lắp 6m3 x 100.000đ</t>
  </si>
  <si>
    <t>Trả tiền mua vật liệu xây dựng Minh Huyền</t>
  </si>
  <si>
    <t>Mua 60.000 viên gạch ống Cotech x 450đ</t>
  </si>
  <si>
    <t>Tiền vận chuyển 12.000 viên gạch ống</t>
  </si>
  <si>
    <t>1 xe cát san lắp 5m3 x 100.000đ</t>
  </si>
  <si>
    <t>28/4/2010</t>
  </si>
  <si>
    <t xml:space="preserve">Mua sắt Gia Huy Phát </t>
  </si>
  <si>
    <t>Đinh thép đóng cóp fa</t>
  </si>
  <si>
    <t>Trả tiền mua 70 bông gió ngày 20 tháng 4</t>
  </si>
  <si>
    <t>Trả tiền công xây dựng cho thầu Nam</t>
  </si>
  <si>
    <t>Bồi dưỡng thợ hồ tháng 4</t>
  </si>
  <si>
    <t>Công xây chuồng bò mới cho anh Tâm chủ nhà vì chuồng bò cũ  nằm trong</t>
  </si>
  <si>
    <t>phạm vi xây trường</t>
  </si>
  <si>
    <t>Mua cát xây tô 6m3x160.000đ</t>
  </si>
  <si>
    <t>Tổng tháng 4</t>
  </si>
  <si>
    <t>Sắt phy 10: 2 cây x 83.000đ</t>
  </si>
  <si>
    <t>Mua đòn tay sắt C45 x 100 x 1.8: 176.9m x 43.000đ</t>
  </si>
  <si>
    <t>Tol mạ kẽm 896Kg x 14.900đ</t>
  </si>
  <si>
    <t>Mua đá 4x6 : 5m3x170.000đ</t>
  </si>
  <si>
    <t>Xăng để sơn đòn tay</t>
  </si>
  <si>
    <t>1 Xe cát xây tô 6m3 x 160.000đ</t>
  </si>
  <si>
    <t xml:space="preserve">Công khiêng gạch </t>
  </si>
  <si>
    <t>Ruột gà ( ống điện âm tường ) 2 cuộn x 50.000đ</t>
  </si>
  <si>
    <t>Đế điện âm tường 20 cái x 3.000đ</t>
  </si>
  <si>
    <t>Sơn Bạch Tuyết để sơn đòn tay 3 thùng x 185.000đ</t>
  </si>
  <si>
    <t>Mua cọ</t>
  </si>
  <si>
    <t>Cát san lắp nền (khối lầu) 50m3 x 100.000đ</t>
  </si>
  <si>
    <t>Đinh vít lợp tol</t>
  </si>
  <si>
    <t>Cừ tràm 300 cây x 12000đ</t>
  </si>
  <si>
    <t xml:space="preserve">Vựa cừ tràm </t>
  </si>
  <si>
    <t>Mua thép Gia Huy Phát:</t>
  </si>
  <si>
    <t>Phy 12: 50 cây x 110.000 đ = 5.500.000đ</t>
  </si>
  <si>
    <t>Phy 14: 50 cây x 155.000 đ =7.750.000đ</t>
  </si>
  <si>
    <t>Phy 16: 5 cây x 199.000 đ = 995.000đ</t>
  </si>
  <si>
    <t>Phy 6: 190 kg x 14.500 đ = 2.755.000đ</t>
  </si>
  <si>
    <t>Trả tiền công thợ xây dựng thầu Nam</t>
  </si>
  <si>
    <t>Mua cát san lắp nền (khối lầu) 15m3 x 100.000đ (Anh Dũng)</t>
  </si>
  <si>
    <t>Mua cát san lắp nền (khối lầu) 5.7m3 x 100.000đ (Anh Dũng)</t>
  </si>
  <si>
    <t>Tiền thuê xe đào móng và đóng cừ tràm: 8 giờ x 400.000</t>
  </si>
  <si>
    <t>Bồi dưỡng công nhân làm chủ nhật</t>
  </si>
  <si>
    <t>Đá 5.7: 6m3 x 210.000đ</t>
  </si>
  <si>
    <t>Tiền thuê xe đào móng và đóng cừ tràm: 7,5 giờ x 400.000đ</t>
  </si>
  <si>
    <t>Cát xây tô vàng (khối lầu) 5m3 x 110.000đ</t>
  </si>
  <si>
    <t>Ximăng Hà Tiên 1: 200 bao x 67.000đ cả vận chuyển</t>
  </si>
  <si>
    <t>14/5/2010</t>
  </si>
  <si>
    <t>Đá 1.2: 6m3 x 280.000đ</t>
  </si>
  <si>
    <t>Cát vàng xây tô (khối lầu) 5m3 x 110.000đ</t>
  </si>
  <si>
    <t>Bồi dưỡng 11 công nhân đổ bê tông</t>
  </si>
  <si>
    <t>15/5/2010</t>
  </si>
  <si>
    <t>17/5/2010</t>
  </si>
  <si>
    <t>18/5/2010</t>
  </si>
  <si>
    <t>Tiền chở 10.000 viện gạch ống Cotec</t>
  </si>
  <si>
    <t>20/5/2010</t>
  </si>
  <si>
    <t>Thuê xe cuốc lấp mặt bằng khối lầu và dời cây phượng</t>
  </si>
  <si>
    <t>Cát san lắp nền (khối lầu) 25m3 x 100.000đ</t>
  </si>
  <si>
    <t>Cát san lắp nền (khối lầu) 12m3 x 100.000đ</t>
  </si>
  <si>
    <t>Công tĩa cành phượng và đắp đất rơm</t>
  </si>
  <si>
    <t>Mua tro trấu bón gốc phượng</t>
  </si>
  <si>
    <t>Sắt phy 12: 20 cây x 110.000đ</t>
  </si>
  <si>
    <t>Sắt phy 14: 30 cây x 150.000đ</t>
  </si>
  <si>
    <t>Sắt phy 16: 15 cây x 199.000đ</t>
  </si>
  <si>
    <t>Sắt phy 8: 83 kg x 14.500đ</t>
  </si>
  <si>
    <t>Sắt phy 6: 128 kg x 14.500đ</t>
  </si>
  <si>
    <t>kẽm 10 kg x 17.000đ</t>
  </si>
  <si>
    <t>Cát trắng xây tô (khối lầu) 6m3 x 160.000đ</t>
  </si>
  <si>
    <t xml:space="preserve">Tol mạ kẽm 1 tấm 6.4m, 1 tấm 4.8m </t>
  </si>
  <si>
    <t>Công dọn mặt bằng dời cây phượng</t>
  </si>
  <si>
    <t>24/5/2010</t>
  </si>
  <si>
    <t>Đinh 5 phân: 3 kg x 19.000</t>
  </si>
  <si>
    <t>Ống nước và co phuy 114</t>
  </si>
  <si>
    <t>Ống nước và co phuy 90</t>
  </si>
  <si>
    <t>Đá 1.2: 6,8m3 x 280.000đ</t>
  </si>
  <si>
    <t>Ông nước phy 140: 7 cây x 120.000đ</t>
  </si>
  <si>
    <t>Co 140: 2 cái x 25.000đ</t>
  </si>
  <si>
    <t>Nối 140: 4cái x 13.000đ</t>
  </si>
  <si>
    <t>Cát vàng xây tô (khối lầu) 6m3 x 100.000đ</t>
  </si>
  <si>
    <t>27/5/2010</t>
  </si>
  <si>
    <t>Bối dưỡng công nhân đổ bê tông đà móng khối lầu</t>
  </si>
  <si>
    <t>Nước ngọt</t>
  </si>
  <si>
    <t>Sắt phy 6: 119 kg x 14.500đ</t>
  </si>
  <si>
    <t>Sắt phy 14: 300 kg x 15.000đ</t>
  </si>
  <si>
    <t>Đá 1.2: 6,4m3 x 270.000đ</t>
  </si>
  <si>
    <t>Xi măng Hà Tiên 1: 110 bao x 69.000đ</t>
  </si>
  <si>
    <t>28/5/2010</t>
  </si>
  <si>
    <t>Đinh 5kg x 19.000đ</t>
  </si>
  <si>
    <t>Kẽm 10 kg x 15.500đ</t>
  </si>
  <si>
    <t>Đinh 5 phân: 5 kg x 19.000</t>
  </si>
  <si>
    <t>Bông gió bánh ú: 100 cái x 2.800đ</t>
  </si>
  <si>
    <t>Xe ba gác chở bông gió</t>
  </si>
  <si>
    <t>Gạch tàu 10 viên</t>
  </si>
  <si>
    <t xml:space="preserve">Tổng tháng 5 </t>
  </si>
  <si>
    <t>Kẽm (kg): 10*17.000đ</t>
  </si>
  <si>
    <t>Cát trắng (m3) : 6*160.000đ</t>
  </si>
  <si>
    <t>Cát vàng xây tô (m3) : 6*110.000đ</t>
  </si>
  <si>
    <t>Cát san lấp (m3) :25*100.000đ</t>
  </si>
  <si>
    <t>Đan che cửa sổ (tấm) :4*45.000đ</t>
  </si>
  <si>
    <t>Cầu dao điện :1*30.000đ</t>
  </si>
  <si>
    <t>Bông gió bánh ú (cái) :10*2.800đ</t>
  </si>
  <si>
    <t>Gạch thẻ Mc (viên) :5000*570đ</t>
  </si>
  <si>
    <t>Vận chuyển 12.000 viên gạch ống :</t>
  </si>
  <si>
    <t>Vận chuyển gạch :5.000*58</t>
  </si>
  <si>
    <t>Đá 4x6 (m3) :7*170.000đ</t>
  </si>
  <si>
    <t>Sắt 6 (kg) :606*12.091đ</t>
  </si>
  <si>
    <t>Tiền vận chuyển</t>
  </si>
  <si>
    <t>Bóng đèn thắp sáng công trình :1*20.000đ</t>
  </si>
  <si>
    <t>Đinh cóp pha(kg) :7*19.000đ</t>
  </si>
  <si>
    <t>Cát vàng xây tô (m3) :6*110.000đ</t>
  </si>
  <si>
    <t xml:space="preserve">Lương thầu Nam </t>
  </si>
  <si>
    <t>Đinh cóp pha(kg) :10*19.000đ</t>
  </si>
  <si>
    <t>Thép 14 (cây) :40*187.500đ</t>
  </si>
  <si>
    <t>Thép 16 (cây) :15*245.000đ</t>
  </si>
  <si>
    <t>Thuế VAT</t>
  </si>
  <si>
    <t xml:space="preserve">Vận chuyển thép </t>
  </si>
  <si>
    <t>14/6/2010</t>
  </si>
  <si>
    <t>Đinh 8 phân (kg) :2*20.000đ</t>
  </si>
  <si>
    <t>15/6/2010</t>
  </si>
  <si>
    <t>Tiền xây tường gạch thẻ 4,5 ngày công :4,5*150.000đ</t>
  </si>
  <si>
    <t>16/6/2010</t>
  </si>
  <si>
    <t>Thép 8 (kg) :564*12.400đ</t>
  </si>
  <si>
    <t>Thép 10(cây) :55*93.200đ</t>
  </si>
  <si>
    <t xml:space="preserve">Xe chở thép </t>
  </si>
  <si>
    <t>18/6/2010</t>
  </si>
  <si>
    <t>Kẽm (kg) :10*16.000đ</t>
  </si>
  <si>
    <t>Kẽm (kg) :2*19.000đ</t>
  </si>
  <si>
    <t>Trả tiền lương xây dựng cho thầu Nam</t>
  </si>
  <si>
    <t>Xi măng Hà Tiên 1(bao) :200*67.000đ</t>
  </si>
  <si>
    <t>Dây điện Cadivi 8mm:100mx</t>
  </si>
  <si>
    <t xml:space="preserve">                           2,5mm:300mx</t>
  </si>
  <si>
    <t xml:space="preserve">                           1,5mm:700mx</t>
  </si>
  <si>
    <t xml:space="preserve">Băng keo điện </t>
  </si>
  <si>
    <t>Kẽm buộc (kg) :10*19.000đ</t>
  </si>
  <si>
    <t>Đá 1x2 (m3) :7*270.000đ</t>
  </si>
  <si>
    <t>Thép 10 (cây) :25*97.000đ</t>
  </si>
  <si>
    <t>Thép 16 (cây) :10*220.000đ</t>
  </si>
  <si>
    <t>23/6/2010</t>
  </si>
  <si>
    <t>Đinh mua 2.5 (kg) 6+5phân</t>
  </si>
  <si>
    <t>Cát vàng xây tô (m3) :10*110.000đ</t>
  </si>
  <si>
    <t>2 nối ống nước phi 114  :2*12.000đ</t>
  </si>
  <si>
    <t>24/6/2010</t>
  </si>
  <si>
    <t xml:space="preserve">Mướn máy phát điện đổ bê tông </t>
  </si>
  <si>
    <t xml:space="preserve">Bồi dưỡng đổ bê tông </t>
  </si>
  <si>
    <t>Nước + ănuống đổ bê tông</t>
  </si>
  <si>
    <t>Đá 1x2 (m3) :5*300.000đ</t>
  </si>
  <si>
    <t>10 lít dầu chạy máy phát điện</t>
  </si>
  <si>
    <t>Cát trắng (m3)</t>
  </si>
  <si>
    <t>25/6/2010</t>
  </si>
  <si>
    <t>Đinh 5phân (kg) :3*20.000đ</t>
  </si>
  <si>
    <t>Sắt 6 (kg) :51,5*11.000đ</t>
  </si>
  <si>
    <t>Sắt 12 (cây) :16*92.000đ</t>
  </si>
  <si>
    <t>26/6/2010</t>
  </si>
  <si>
    <t xml:space="preserve">Tiền công thợ xây 18m2 tường vào cổng, gạch thẻ không tô </t>
  </si>
  <si>
    <t>Tiền công thầu Nam</t>
  </si>
  <si>
    <t>Cát vàng xây tô (m3) :6,7*110.000đ</t>
  </si>
  <si>
    <t>28/6/2010</t>
  </si>
  <si>
    <t>Bông gió bánh ú (cái) :100*2.800đ</t>
  </si>
  <si>
    <t xml:space="preserve">Xe chở bông gió </t>
  </si>
  <si>
    <t>Đan che cửa sổ (tấm) :6*45.000đ</t>
  </si>
  <si>
    <t>29/6/2010</t>
  </si>
  <si>
    <t>Gạch đinh (viên) :2.500*570đ</t>
  </si>
  <si>
    <t>Bông gió bánh ú (cái) :30*2.800đ</t>
  </si>
  <si>
    <t>Bông gió bánh ú (cái) :20*2.800đ</t>
  </si>
  <si>
    <t>Tiền xe chở gạch đinh</t>
  </si>
  <si>
    <t>30/6/2010</t>
  </si>
  <si>
    <t>Cát xây tô (m3) :6.7*110.000đ</t>
  </si>
  <si>
    <t>Tổng tháng 6</t>
  </si>
  <si>
    <t>Sắt la :8*14.000đ</t>
  </si>
  <si>
    <t>Sắt v :110*10.500đ</t>
  </si>
  <si>
    <t>Sắt hộp :217*12.500đ</t>
  </si>
  <si>
    <t>Sắt vuông 14 (cây) :19*31.000đ</t>
  </si>
  <si>
    <t>Tiền xe chở</t>
  </si>
  <si>
    <t>Pano (kg) :20*18.500đ</t>
  </si>
  <si>
    <t>Lề 18 kiều (cái) :40*4.000đ</t>
  </si>
  <si>
    <t>U kiểu (cây) :60*3.000đ</t>
  </si>
  <si>
    <t>La 14 (kg) :20*13.500đ</t>
  </si>
  <si>
    <t>Xe cát xây(m3) :6,7*110.000đ</t>
  </si>
  <si>
    <t>Bịt tắc nhựa 8 li:1*7.000đ</t>
  </si>
  <si>
    <t>Mũi khoan :1*9.000đ</t>
  </si>
  <si>
    <t>Bịt ốc :1*8.000đ</t>
  </si>
  <si>
    <t>Mốc chữ l :2*2.000 đ</t>
  </si>
  <si>
    <t>Gạch nhà vệ sinh 25x40 :13*47.000đ</t>
  </si>
  <si>
    <t>Gạch bông trúc loại 2(25x25) :4*53.000đ</t>
  </si>
  <si>
    <t>Bồn cầu (cái) :2*520.000đ</t>
  </si>
  <si>
    <t>Ổ cắm :4*8.000đ</t>
  </si>
  <si>
    <t>Xi măng Hà Tiên 1(bao) :30*72.000đ</t>
  </si>
  <si>
    <t>Xi măng trắng :7*4.000đ</t>
  </si>
  <si>
    <t>Co ống nước :6*10.000đ</t>
  </si>
  <si>
    <t>Keo :1*15.000đ</t>
  </si>
  <si>
    <t>Co 27 :10*2.000đ</t>
  </si>
  <si>
    <t>Tê 27 :4*3.000đ</t>
  </si>
  <si>
    <t>Lê 20 :8*3.000đ</t>
  </si>
  <si>
    <t>Co giảm 27-21 :2*5.000đ</t>
  </si>
  <si>
    <t>Ống 27 :3*32.000đ</t>
  </si>
  <si>
    <t>Lược rác inox nhà vệ sinh :2*25.000đ</t>
  </si>
  <si>
    <t>Ống 34(m) :1*6.000đ</t>
  </si>
  <si>
    <t>Chốt cửa(nhỏ) :12*4.000đ</t>
  </si>
  <si>
    <t>Quạt đứng :1*340.000đ</t>
  </si>
  <si>
    <t>Khóa (bộ) :1*100.000đ</t>
  </si>
  <si>
    <t>Chốt cửa (vừa) :3*5.000đ</t>
  </si>
  <si>
    <t>Bàn Inox</t>
  </si>
  <si>
    <t>Chốt cửa(lớn) :3*8.000đ</t>
  </si>
  <si>
    <t>Mua cây cảnh</t>
  </si>
  <si>
    <t>Tiền xe chở cây cảnh</t>
  </si>
  <si>
    <t>Mặt nạ (bộ) :1*20.000đ</t>
  </si>
  <si>
    <t>Vít 2p5 (bịch) :2*10.000đ</t>
  </si>
  <si>
    <t>Xi măng Hà Tiên 1(bao) :20*72.000đ</t>
  </si>
  <si>
    <t>Trả tiền xây dựng</t>
  </si>
  <si>
    <t>Mua đồ điện ( có hóa đơn chi tiết )</t>
  </si>
  <si>
    <t>Quạt lửng (cây) :1*160.000đ</t>
  </si>
  <si>
    <t>Đế điện âm tường :30*2.000đ</t>
  </si>
  <si>
    <t>Ruột gà 20 :2*50.000đ</t>
  </si>
  <si>
    <t>Keo đen lợn :2*6.000đ</t>
  </si>
  <si>
    <t>Sắt 6 :94*13.200đ</t>
  </si>
  <si>
    <t>Sắt 8  (kg) :97*13.200đ</t>
  </si>
  <si>
    <t>Sắt 12 (kg) :22*136.500đ</t>
  </si>
  <si>
    <t>Sắt 14 (kg) :10*185.200đ</t>
  </si>
  <si>
    <t>Sắt 16(kg) :2*240.000đ</t>
  </si>
  <si>
    <t>Kẽm (kg) 3 lần :45*16.000đ</t>
  </si>
  <si>
    <t>Đinh 8 phân :2*19.000đ</t>
  </si>
  <si>
    <t>Cát xây (m3) :6,5*110.000đ</t>
  </si>
  <si>
    <t>Đế âm :10*2.200đ</t>
  </si>
  <si>
    <t>Ruột gà 20(cuộn) :5*50.000đ</t>
  </si>
  <si>
    <t>Đế âm đơn :40*2.000đ</t>
  </si>
  <si>
    <t>Băng keo đen :3*6.000đ</t>
  </si>
  <si>
    <t>Ống trắng 20 xám (cuộn) :2*11.000đ</t>
  </si>
  <si>
    <t>Bồi dưỡng bóc xếp xi măng từ trước đến nay</t>
  </si>
  <si>
    <t>Tiền công xây tường rào vào cổng (công) :11,5*150.000đ</t>
  </si>
  <si>
    <t>Dây 1.5 (cuộn) :4*304.000đ</t>
  </si>
  <si>
    <t>Dây 3.5 (cuộn) :1*640.000đ</t>
  </si>
  <si>
    <t>Ổ cắm si no (ồ) :4*36.000đ</t>
  </si>
  <si>
    <t>Ri mơ si no (cái) :2*63.000đ</t>
  </si>
  <si>
    <t>Bóng 4u (cái) :4*85.000đ</t>
  </si>
  <si>
    <t>Công tắc (cái) :4*5.800đ</t>
  </si>
  <si>
    <t>CB :11*47.000đ</t>
  </si>
  <si>
    <t>Dây :50*3.300đ</t>
  </si>
  <si>
    <t>Dây điện thoại :50*3.400đ</t>
  </si>
  <si>
    <t>Ruột gà 20 cuộn xám :5*50.000đ</t>
  </si>
  <si>
    <t xml:space="preserve"> Sắt la 14 (kg) :10*14.000đ</t>
  </si>
  <si>
    <t>Chui xiêng :1*16.000đ</t>
  </si>
  <si>
    <t>Trả lương xây dựng thầu Nam</t>
  </si>
  <si>
    <t>Sắt 6(kg) :39*13.200đ</t>
  </si>
  <si>
    <t>Sắt 8(kg) :77,5*13.200đ</t>
  </si>
  <si>
    <t>Sắt 6(kg) :50*13.200đ</t>
  </si>
  <si>
    <t>Đinh 5 phân :2*20.000đ</t>
  </si>
  <si>
    <t>Xe đá 1x2 :7*210.000đ</t>
  </si>
  <si>
    <t>Nối 90 :3*10.000đ</t>
  </si>
  <si>
    <t>Phụ tiền thuốc cho công nhân công trường bị tai nạn</t>
  </si>
  <si>
    <t>15/7/2010</t>
  </si>
  <si>
    <t>xe cát xây tô :7*110.000đ</t>
  </si>
  <si>
    <t xml:space="preserve">Tiền đo đất </t>
  </si>
  <si>
    <t>Bản lề 3 cái * 5.200đ</t>
  </si>
  <si>
    <t>16/7/2010</t>
  </si>
  <si>
    <t>Pano (9 tấm) (kg) :26*18.500đ</t>
  </si>
  <si>
    <t>Thép 6(kg) :52*10.900đ</t>
  </si>
  <si>
    <t>17/7/2010</t>
  </si>
  <si>
    <t xml:space="preserve"> Thép 12(kg) :118*10.900đ</t>
  </si>
  <si>
    <t>18/7/2010</t>
  </si>
  <si>
    <t>Thép 6 (kg) :183*10.900đ</t>
  </si>
  <si>
    <t>19/7/2010</t>
  </si>
  <si>
    <t>Thép 8(kg) :175*10.500đ</t>
  </si>
  <si>
    <t>20/7/2010</t>
  </si>
  <si>
    <t>Thép 12(kg) :229*10.900đ</t>
  </si>
  <si>
    <t>Thép 14(kg) :180*10.200đ</t>
  </si>
  <si>
    <t>21/7/2010</t>
  </si>
  <si>
    <t>Thép 16 (kg) :107*11.200đ</t>
  </si>
  <si>
    <t>Sắt 30x60 (cây) :15*120.000đ</t>
  </si>
  <si>
    <t>22/7/2010</t>
  </si>
  <si>
    <t>V 40 :10*102.000đ</t>
  </si>
  <si>
    <t>Sắt 13x26 :15*48.000đ</t>
  </si>
  <si>
    <t>24/7/2010</t>
  </si>
  <si>
    <t>La 14 (kg) :40*14.000đ</t>
  </si>
  <si>
    <t>V 30 :3*68.000đ</t>
  </si>
  <si>
    <t>Pa nô gôx200 (tấm) :1*180.000đ</t>
  </si>
  <si>
    <t>Bản lề 22k (cái) :30*5.200đ</t>
  </si>
  <si>
    <t>Bản lề 18 (cái) :30*4.000đ</t>
  </si>
  <si>
    <t>26/7/2010</t>
  </si>
  <si>
    <t>Víc 4x4p :2*35.000đ</t>
  </si>
  <si>
    <t xml:space="preserve">Trả lương xây dựng thầu Nam </t>
  </si>
  <si>
    <t>Xe cát xây tô 6,7m3 :6,7*110.000đ</t>
  </si>
  <si>
    <t>27/7/2010</t>
  </si>
  <si>
    <t>Ống nước bình minh :7*30.000đ</t>
  </si>
  <si>
    <t>Co :3*500đ</t>
  </si>
  <si>
    <t>Co 27 :3*1.500đ</t>
  </si>
  <si>
    <t>T 27 :4*5.000đ</t>
  </si>
  <si>
    <t xml:space="preserve">Ống điện 20 </t>
  </si>
  <si>
    <t>Van 27 :3*15.000đ</t>
  </si>
  <si>
    <t>Nối 27 :3*2.000đ</t>
  </si>
  <si>
    <t xml:space="preserve">Ổ cấm </t>
  </si>
  <si>
    <t>Gạch lót nền 40x40 :300*50.000đ</t>
  </si>
  <si>
    <t>Trần nhựa phòng học :128,7*9.000đ</t>
  </si>
  <si>
    <t>Chỉ nhựa (cây) :7*8.000đ</t>
  </si>
  <si>
    <t>Vít  3 lạng :3*6.000đ</t>
  </si>
  <si>
    <t>Chỉ v góc 7 :7*9.500đ</t>
  </si>
  <si>
    <t xml:space="preserve">Đinh thép 100g </t>
  </si>
  <si>
    <t>30x60 (cây) :15*120.000đ</t>
  </si>
  <si>
    <t>V 40 (cây) :10*102.000đ</t>
  </si>
  <si>
    <t>13x26 :15*48.000đ</t>
  </si>
  <si>
    <t>Thép xà gồ (kg) :1.308*12.800đ</t>
  </si>
  <si>
    <t>Gạch SP4107G A1(thùng) :303*45.500đ</t>
  </si>
  <si>
    <t>La phong nhựa (3.9) tấm :128,7*9.000đ</t>
  </si>
  <si>
    <t>Kẹp nhỏ 4F  :7*8.000đ</t>
  </si>
  <si>
    <t xml:space="preserve">Vít 3 lạng </t>
  </si>
  <si>
    <t>28/7/2010</t>
  </si>
  <si>
    <t>Gạch đinh 8x18 loại a1(viên) :800*640đ</t>
  </si>
  <si>
    <t>Thép lá mạ kẽm (kg) :109*15.700đ</t>
  </si>
  <si>
    <t>Vít  bắn sắt (kg)</t>
  </si>
  <si>
    <t>Băng keo cuộn</t>
  </si>
  <si>
    <t>Tiền xe vận chuyển</t>
  </si>
  <si>
    <t>Chốt (cái)  :15*5.000đ</t>
  </si>
  <si>
    <t>V 40 (cây) :4*94.000đ</t>
  </si>
  <si>
    <t>V 40 (cây) :6*102.000đ</t>
  </si>
  <si>
    <t>Vít 4p (bịch)</t>
  </si>
  <si>
    <t>Gạch đinh 8x18 loại a1(viên) :800*5.818đ</t>
  </si>
  <si>
    <t>Gạch đinh 8x18 loại a2(viên) :200*5.182đ</t>
  </si>
  <si>
    <t>Gạch thông gió :40*909đ</t>
  </si>
  <si>
    <t>29/7/2010</t>
  </si>
  <si>
    <t>Thép xà gồ C45*100*2 (m) :73,8*44.500đ</t>
  </si>
  <si>
    <t>Thép xà gồ C45*100*2 (m) :58,8*44.500đ</t>
  </si>
  <si>
    <t>Tol sơn 0.4*107 (m) :92,4*79.000đ</t>
  </si>
  <si>
    <t>Tol sơn 0.4*107 (m) :66*79.000đ</t>
  </si>
  <si>
    <t>Tol kẽm 0.4*107 (m) :11,2*74.000đ</t>
  </si>
  <si>
    <t>Tol kẽm 0.4*107 (m) :6,9*74.000đ</t>
  </si>
  <si>
    <t>Tol kẽm 0.4*107 (m) :4*74.000đ</t>
  </si>
  <si>
    <t>Vít bắn tol (bị) :5*500.000đ</t>
  </si>
  <si>
    <t>Cát xây (m3) :6,7*110.000đ</t>
  </si>
  <si>
    <t>30/7/2010</t>
  </si>
  <si>
    <t>Xi măng trắng</t>
  </si>
  <si>
    <t>Cây cảnh</t>
  </si>
  <si>
    <t xml:space="preserve">Lương xây dựng thầu Nam </t>
  </si>
  <si>
    <t>Tổng tháng 7</t>
  </si>
  <si>
    <t>Xi măng trắng 1 (bao)</t>
  </si>
  <si>
    <t>Gạch ốp tường đỏ A1 (m2)</t>
  </si>
  <si>
    <t>Thuế VAT gạch ốp  tường</t>
  </si>
  <si>
    <t>Sơn chống rỉ thùng 3(kg)</t>
  </si>
  <si>
    <t>Cọ sơn (cây)</t>
  </si>
  <si>
    <t>Giấy nhám vải 1m</t>
  </si>
  <si>
    <t xml:space="preserve">Xăng </t>
  </si>
  <si>
    <t>Lăn sơn vm (cái)</t>
  </si>
  <si>
    <t>Rủi vệ sinh khung cửa (cái)</t>
  </si>
  <si>
    <t>Pozy 210</t>
  </si>
  <si>
    <t>Cát san lấp 6,7m3x100.000đ</t>
  </si>
  <si>
    <t>Cát vàng xây tô 6.7m3x110.000đ</t>
  </si>
  <si>
    <t>Xà bần xe nhỏ (1 xe)</t>
  </si>
  <si>
    <t>Tiền xe chở xà bần</t>
  </si>
  <si>
    <t>Bồn cầu (bộ)</t>
  </si>
  <si>
    <t>Chậu rữa mặt (cái)</t>
  </si>
  <si>
    <t>Thuế VAT bồn cầu,chậu rữa mặt</t>
  </si>
  <si>
    <t>Tiền xe vận chuyển bồn cầu và chậu rữa mặt</t>
  </si>
  <si>
    <t>Tiền xe vận chuyển trần nhựa</t>
  </si>
  <si>
    <t>Vít đinh thép 1 bịch</t>
  </si>
  <si>
    <t>Tiền xe chở la phông</t>
  </si>
  <si>
    <t>La phông nhựa (mét)</t>
  </si>
  <si>
    <t>Kẹp nhỏ 4F</t>
  </si>
  <si>
    <t>V nhôm</t>
  </si>
  <si>
    <t>Vít bắn la phông (kg)</t>
  </si>
  <si>
    <t>Thép hộp các loại (kg)</t>
  </si>
  <si>
    <t>Gạch đinh loại 8A1 (viên)</t>
  </si>
  <si>
    <t>Bông gió bánh ú</t>
  </si>
  <si>
    <t>Chổi</t>
  </si>
  <si>
    <t>Expo dầu 910 loại 3 kg ( thùng )</t>
  </si>
  <si>
    <t>Xăng</t>
  </si>
  <si>
    <t>Vít pake 3(cây)</t>
  </si>
  <si>
    <t>Bàn chảy sắt</t>
  </si>
  <si>
    <t>Đồ vặn máy khoan</t>
  </si>
  <si>
    <t>Cọ sơn 2.5 in</t>
  </si>
  <si>
    <t>Chén cước chà sắt (cái)</t>
  </si>
  <si>
    <t>Tấm nhựa trần la phông (0.25 mét)</t>
  </si>
  <si>
    <t>Tro trấu trồng cây</t>
  </si>
  <si>
    <t xml:space="preserve">Xe ba gác chở sắt </t>
  </si>
  <si>
    <t>Expo dầu 910( loại 3 kg)</t>
  </si>
  <si>
    <t>Chén cước chà sắt</t>
  </si>
  <si>
    <t>Gà trống cảnh</t>
  </si>
  <si>
    <t>Gà mái cảnh</t>
  </si>
  <si>
    <t>Cò mỏ đỏ đen cảnh</t>
  </si>
  <si>
    <t>Gà con cảnh</t>
  </si>
  <si>
    <t>Đinh thép 1 hộp</t>
  </si>
  <si>
    <t>Sắt làm cửa □ 25(cây)</t>
  </si>
  <si>
    <t>Sắt □ 14(cây)</t>
  </si>
  <si>
    <t>Sắt chữ nhật(13x26)</t>
  </si>
  <si>
    <t>V 4(cây)</t>
  </si>
  <si>
    <t>La 14 (kg)</t>
  </si>
  <si>
    <t>Bản lề 18 (cái)</t>
  </si>
  <si>
    <t xml:space="preserve">Chốt </t>
  </si>
  <si>
    <t>Sứ (cây)</t>
  </si>
  <si>
    <t>Tiền xe chở sứ</t>
  </si>
  <si>
    <t>Sắt □ 14 (cây)</t>
  </si>
  <si>
    <t>Phi 1.2 (cây)</t>
  </si>
  <si>
    <t>Sắt □ 30 (cây)</t>
  </si>
  <si>
    <t>30x60 (cây)</t>
  </si>
  <si>
    <t>Sắt □ 25 (cây)</t>
  </si>
  <si>
    <t>□ 14 (cây)</t>
  </si>
  <si>
    <t>40x80 (cây)</t>
  </si>
  <si>
    <t>Gạch ống 1.000 viên</t>
  </si>
  <si>
    <t>Gạch đinh 1.000 viên</t>
  </si>
  <si>
    <t>Tiền xe vận chuyển gạch</t>
  </si>
  <si>
    <t>Tiền xe ba gác chở gạch</t>
  </si>
  <si>
    <t>Đá 1x2 Tân uyên (m3)</t>
  </si>
  <si>
    <t>13/82010</t>
  </si>
  <si>
    <t>Tiền công xây tường vào đổ bê tông sân trường 10côngx150.000đ</t>
  </si>
  <si>
    <t>Tiền công phụ hồ làm công trình từ trước đến nay 30côngx100.000đ</t>
  </si>
  <si>
    <t xml:space="preserve">Ván </t>
  </si>
  <si>
    <t>Ống 27 Bình Minh</t>
  </si>
  <si>
    <t>Co RN 27/21</t>
  </si>
  <si>
    <t>Co RT 27/21</t>
  </si>
  <si>
    <t>Co 90 Bình Minh (cái)</t>
  </si>
  <si>
    <t>Lơi 90 Bình Minh ( cái )</t>
  </si>
  <si>
    <t>Keo 500 Bình Minh</t>
  </si>
  <si>
    <t>Ống 34 Bình minh</t>
  </si>
  <si>
    <t>Co 34</t>
  </si>
  <si>
    <t>Bịt trong 1 ngoài 21</t>
  </si>
  <si>
    <t>Van cửa 27 thau</t>
  </si>
  <si>
    <t>Răng ngoài 27</t>
  </si>
  <si>
    <t>Co 27 Bình Minh (cái)</t>
  </si>
  <si>
    <t>Tê 27 (cái)</t>
  </si>
  <si>
    <t>14/8/2010</t>
  </si>
  <si>
    <t>Xe cát xây tô 6.5m3 x 110.000đ</t>
  </si>
  <si>
    <t>Thùng sơn chống thấm ( thùng 18 Kg)</t>
  </si>
  <si>
    <t>16/8/2010</t>
  </si>
  <si>
    <t>Trả tiền công thợ hồ xây sân</t>
  </si>
  <si>
    <t>Xi măng Hà Tiên 1:100 baox69.000đ</t>
  </si>
  <si>
    <t>Tấm trần PVC-VM (m)</t>
  </si>
  <si>
    <t>Nẹp (m)</t>
  </si>
  <si>
    <t>17/8/2010</t>
  </si>
  <si>
    <t>Sắt 40x80 (cây)</t>
  </si>
  <si>
    <t>Ống 34 thường</t>
  </si>
  <si>
    <t>Co 34 (cái)</t>
  </si>
  <si>
    <t>Co 42 Bình Minh (cái)</t>
  </si>
  <si>
    <t>Ống 34 Bình Minh (cây)</t>
  </si>
  <si>
    <t>Tê 34 Bình Minh (cái)</t>
  </si>
  <si>
    <t>Lơi 34 Bình Minh (cái)</t>
  </si>
  <si>
    <t>Co 34 Bình Minh (cái)</t>
  </si>
  <si>
    <t>Van 34(cái)</t>
  </si>
  <si>
    <t>Giảm 90/34 (cái)</t>
  </si>
  <si>
    <t>Giảm 34/27 Bình Minh (cái)</t>
  </si>
  <si>
    <t>Giảm 42/34 Bình Minh (cái)</t>
  </si>
  <si>
    <t>Van thau 27 (cái)</t>
  </si>
  <si>
    <t>R ngoài 27 Bình Minh (cái)</t>
  </si>
  <si>
    <t>Tủ CB 2 đường (cái)</t>
  </si>
  <si>
    <t>CB 63A Sino</t>
  </si>
  <si>
    <t>Ống 42 Bình Minh (cây)</t>
  </si>
  <si>
    <t>Ống 114 Bình Minh</t>
  </si>
  <si>
    <t>Ống 114 Thành Công (ống)</t>
  </si>
  <si>
    <t>Tê công 114 Bình Minh</t>
  </si>
  <si>
    <t>Co 144 Bình Minh (cái)</t>
  </si>
  <si>
    <t>Ống 90 Bình Minh (ống)</t>
  </si>
  <si>
    <t>Lơi 90 Bình Minh (cái)</t>
  </si>
  <si>
    <t>Tê 90 Bình Minh (cái)</t>
  </si>
  <si>
    <t>Ống trắng 20 (cây)</t>
  </si>
  <si>
    <t>Co 20 (cái)</t>
  </si>
  <si>
    <t xml:space="preserve">Bas sắt chữ u và cục sứ để gắn điện vô nhà </t>
  </si>
  <si>
    <t>Ống 27 Bình Minh (cây)</t>
  </si>
  <si>
    <t>Co răng ngoài 27/21 (cái)</t>
  </si>
  <si>
    <t>Co răng trong 27/21(cái)</t>
  </si>
  <si>
    <t>Lơi 27 (cái)</t>
  </si>
  <si>
    <t>Nối răng trong 27 (cái)</t>
  </si>
  <si>
    <t xml:space="preserve">Keo 500g lớn </t>
  </si>
  <si>
    <t>Tê răng trong 27/21 (cái)</t>
  </si>
  <si>
    <t>Tê răng ngoài 27/21 (cái)</t>
  </si>
  <si>
    <t>Keo lúa tốt (cuộn)</t>
  </si>
  <si>
    <t>Bịt răng trong+ngoài (cái)</t>
  </si>
  <si>
    <t>Bịt trơn 27</t>
  </si>
  <si>
    <t>Dây 1.5 EDU</t>
  </si>
  <si>
    <t>Dây 2.5 EDU</t>
  </si>
  <si>
    <t>Ruột gà 20</t>
  </si>
  <si>
    <t>Keo đen</t>
  </si>
  <si>
    <t>18/8/2010</t>
  </si>
  <si>
    <t>Bông gió loại A1 (viên)</t>
  </si>
  <si>
    <t>Gạch 25x40 ốp tường nhà vệ sinh ( thùng )</t>
  </si>
  <si>
    <t>Gạch 4002 (hồng)</t>
  </si>
  <si>
    <t>Gạch 2503 (nền)</t>
  </si>
  <si>
    <t>Bông gió bánh  (cái)</t>
  </si>
  <si>
    <t>Ống nước T114 Bình Minh</t>
  </si>
  <si>
    <t>Ống nước T 114 ST</t>
  </si>
  <si>
    <t>19/8/2010</t>
  </si>
  <si>
    <t>Gạch ống 8 b (viên)</t>
  </si>
  <si>
    <t>Bông gió B (viên)</t>
  </si>
  <si>
    <t>Gạch đinh A2 (viên)</t>
  </si>
  <si>
    <t>Gạch ống B (viên)</t>
  </si>
  <si>
    <t>Tiền xe chở gạch</t>
  </si>
  <si>
    <t>20/8/2010</t>
  </si>
  <si>
    <t xml:space="preserve">Ống 42 Bình Minh         </t>
  </si>
  <si>
    <t>Đinh thép hộp</t>
  </si>
  <si>
    <t>Co 42 (cái)</t>
  </si>
  <si>
    <t>Nối 42 (cái)</t>
  </si>
  <si>
    <t>Keo Bình Minh (tiếp)</t>
  </si>
  <si>
    <t>1 xe cát xây tô 6.5m3</t>
  </si>
  <si>
    <t>Sỏi đen (bao)</t>
  </si>
  <si>
    <t>Sỏi trắng (bao)</t>
  </si>
  <si>
    <t>Sỏi trắng lớn  (bao)</t>
  </si>
  <si>
    <t>Gạch thẻ cũ (viên)</t>
  </si>
  <si>
    <t>Xi măng Hà Tiên 1:90baox69.000đ</t>
  </si>
  <si>
    <t>Xe cát xây tô 6.5m3x110.000đ</t>
  </si>
  <si>
    <t>Mâm lăng sơn</t>
  </si>
  <si>
    <t>Lăng sơn 2t (cái)</t>
  </si>
  <si>
    <t>Lăng sơn 1t5 (cái)</t>
  </si>
  <si>
    <t>Trả tiền thợ đổ bê tông cho sân trường (55m2)</t>
  </si>
  <si>
    <t>Sắt 42 (cây)</t>
  </si>
  <si>
    <t>23/8/2010</t>
  </si>
  <si>
    <t>Đá 1x2 m3</t>
  </si>
  <si>
    <t xml:space="preserve">Tiền xe vận chuyển </t>
  </si>
  <si>
    <t>1 xe cát xây tô 6.5m3x110.000đ</t>
  </si>
  <si>
    <t>Nẹp (cây)</t>
  </si>
  <si>
    <t>Đá 1x2 (0.5 m3)</t>
  </si>
  <si>
    <t>Gạch ống loại 8x18A1 (viên)</t>
  </si>
  <si>
    <t>Thuế VAT gạch ống</t>
  </si>
  <si>
    <t>Xe vận chuyển gạch ống</t>
  </si>
  <si>
    <t>25/8/2010</t>
  </si>
  <si>
    <t xml:space="preserve">Gạch đinh loại 1:500 viên </t>
  </si>
  <si>
    <t xml:space="preserve">Xe ba gác chở gạch đinh </t>
  </si>
  <si>
    <t>Cát vàng xây tô 6.5m3x110.000đ</t>
  </si>
  <si>
    <t>Sỏi trắng xây 3 (bao)</t>
  </si>
  <si>
    <t>26/8/2010</t>
  </si>
  <si>
    <t xml:space="preserve">Đá và sỏi </t>
  </si>
  <si>
    <t xml:space="preserve">Lược rác nhà vệ sinh (INOX) cái </t>
  </si>
  <si>
    <t>Tiền công đổ bê tông đường đi vào sân ao cá 164m2x55.000đ</t>
  </si>
  <si>
    <t xml:space="preserve">Giá treo cửa lùa nhà vệ sinh </t>
  </si>
  <si>
    <t>Trắng TN (bao)</t>
  </si>
  <si>
    <t>Gạch kiếng 20 viên</t>
  </si>
  <si>
    <t>Khóa tay gạt (bộ)</t>
  </si>
  <si>
    <t>Chốt 1T (cây)</t>
  </si>
  <si>
    <t>Chốt 2 T(cậy)</t>
  </si>
  <si>
    <t>Chốt 3 T(cây)</t>
  </si>
  <si>
    <t>Vít (bịch)</t>
  </si>
  <si>
    <t>Bách (bịch)</t>
  </si>
  <si>
    <t>Chốt vặn (cái)</t>
  </si>
  <si>
    <t>27/8/2010</t>
  </si>
  <si>
    <t xml:space="preserve">1 bao xi măng trắng </t>
  </si>
  <si>
    <t>2 bồn nước 1000L nhựa</t>
  </si>
  <si>
    <t>Gạch ốp (25x40)loại A2 (m2)</t>
  </si>
  <si>
    <t>Gạch điểm 2 viên PVC202</t>
  </si>
  <si>
    <t>28/8/2010</t>
  </si>
  <si>
    <t>Xi măng Hà Tiên 1:100baox69.000đ</t>
  </si>
  <si>
    <t>Bồn nước 1000L nhựa</t>
  </si>
  <si>
    <t>Keo dán sắt</t>
  </si>
  <si>
    <t>Đinh thép đóng tường</t>
  </si>
  <si>
    <t>Sắt vuông 14 (cây)</t>
  </si>
  <si>
    <t>Tổng tháng 8</t>
  </si>
  <si>
    <t>Ống nước ( thiếu hoá đơn )</t>
  </si>
  <si>
    <t>Đá 1*2:(m3) ( thiếu hoá đơn )</t>
  </si>
  <si>
    <t>Đồ nước ( có hoá đơn chi tiết )</t>
  </si>
  <si>
    <t>Đồ điện ( có hoá đơn chi tiết )</t>
  </si>
  <si>
    <t>Giấy nhám +sũi sắt ( có hoá đơn chi tiết )</t>
  </si>
  <si>
    <t xml:space="preserve">Gạch đá lát nền (thùng) </t>
  </si>
  <si>
    <t>Đồ nước và những cái khác (có hoá đơn chi tiết)</t>
  </si>
  <si>
    <t>Vôi và Adao +….( có hoá đơn chi tiết )</t>
  </si>
  <si>
    <t xml:space="preserve">Cát xây tô:(5m3) </t>
  </si>
  <si>
    <t xml:space="preserve">Ván ép :120*240 (tấm) </t>
  </si>
  <si>
    <t xml:space="preserve">Gạch 6*20 ốp cột ( thùng ) </t>
  </si>
  <si>
    <t>Bột trét sơn nước +sơn nước hiệu Valspar</t>
  </si>
  <si>
    <t>Bột trét Dulux (bao)</t>
  </si>
  <si>
    <t xml:space="preserve">Xi măng trắng (bao) </t>
  </si>
  <si>
    <t xml:space="preserve">Đá mài (kg) </t>
  </si>
  <si>
    <t xml:space="preserve">Xi măng trắng loại tốt (bao) </t>
  </si>
  <si>
    <t xml:space="preserve">Bột màu (kg) </t>
  </si>
  <si>
    <t>Tiền xe chở đá mài ,xi măng</t>
  </si>
  <si>
    <t>Giấy nhám (tờ)</t>
  </si>
  <si>
    <t>Rulo lăn sơn +…( có hoá đơn chi tiết )</t>
  </si>
  <si>
    <t>Cát xây tô(m3)</t>
  </si>
  <si>
    <t>Co giãm 49/34 (cái)</t>
  </si>
  <si>
    <t>Nẹp nhựa đóng la phông (cây)</t>
  </si>
  <si>
    <t>14/9/2010</t>
  </si>
  <si>
    <t>15/9/2010</t>
  </si>
  <si>
    <t>Tấm nhựa đóng vách ngăn nhà vệ sinh (có hóa đơn chi tiết)</t>
  </si>
  <si>
    <t>Mua đồ nước ( có hóa đơn kèm theo)</t>
  </si>
  <si>
    <t>Mua đồ điện ( có hóa đơn kèm theo)</t>
  </si>
  <si>
    <t>Cây cảnh và phân bón</t>
  </si>
  <si>
    <t>Tiền xe chở đồ điện,nước và cây cảnh</t>
  </si>
  <si>
    <t>16/9/2010</t>
  </si>
  <si>
    <t xml:space="preserve">Sơn nước ngoài trời hiệu Maxili 5lít /thùng </t>
  </si>
  <si>
    <t>Sơn nước ngoài trời hiệu Expo 5lít/thùng</t>
  </si>
  <si>
    <t xml:space="preserve">Sơn dầu Expo để sơn cửa sắt(:thùng 3kg) </t>
  </si>
  <si>
    <t xml:space="preserve">CB điện (cái) </t>
  </si>
  <si>
    <t xml:space="preserve">Công tắc đảo chiều </t>
  </si>
  <si>
    <t xml:space="preserve">Sơn nước ngoài trời hiệu Maxili( thùng 5 lít) </t>
  </si>
  <si>
    <t>18/9/2010</t>
  </si>
  <si>
    <t xml:space="preserve">Sơn dầu Expo (thùng 3 kg) </t>
  </si>
  <si>
    <t xml:space="preserve">Sơn nước Expo ngoài trời (thùng 5 kg) </t>
  </si>
  <si>
    <t xml:space="preserve">Ổ cắm dây cuộn tròn </t>
  </si>
  <si>
    <t>Vít + tắc kê bắn tường</t>
  </si>
  <si>
    <t>19/9/2010</t>
  </si>
  <si>
    <t xml:space="preserve">Vít bắn la phông (kg) </t>
  </si>
  <si>
    <t xml:space="preserve">T 27 ống nước (cái) </t>
  </si>
  <si>
    <t xml:space="preserve">Ống nước 27 (cây 4m) </t>
  </si>
  <si>
    <t>Đồ nước (có hoá đơn chi tiết)</t>
  </si>
  <si>
    <t xml:space="preserve">Công sơn nước hàng rào </t>
  </si>
  <si>
    <t xml:space="preserve">Vít bắn la phông (lạng) </t>
  </si>
  <si>
    <t xml:space="preserve">Nẹp la phông (cây) </t>
  </si>
  <si>
    <t>T 27 Bình Minh (cái)</t>
  </si>
  <si>
    <t>Vít +bù lon (có hoá đơn chi tiết)</t>
  </si>
  <si>
    <t>21/9/2010</t>
  </si>
  <si>
    <t xml:space="preserve">Lu đất (cái) </t>
  </si>
  <si>
    <t xml:space="preserve">Nôm cá (cái) </t>
  </si>
  <si>
    <t xml:space="preserve">Giỏ đựng cá (cái) </t>
  </si>
  <si>
    <t xml:space="preserve">Gáo dừa (cây) </t>
  </si>
  <si>
    <t xml:space="preserve">Cây lá màu trang trí (cây) </t>
  </si>
  <si>
    <t>Sơn chống thấm (thùng) :1</t>
  </si>
  <si>
    <t>Chậu rửa chén INOX:(chậu)</t>
  </si>
  <si>
    <t>Đầu bơm nước (cái)</t>
  </si>
  <si>
    <t>Sơn chống sét (thùng 3 kg)</t>
  </si>
  <si>
    <t>Nhám vải</t>
  </si>
  <si>
    <t xml:space="preserve">Chén cước chà sắt (chén) </t>
  </si>
  <si>
    <t>Bù lon (con)</t>
  </si>
  <si>
    <t>22/9/2010</t>
  </si>
  <si>
    <t>Sơn dầu Expo (thùng 3 lít)</t>
  </si>
  <si>
    <t>Nẹp la phông (cây)</t>
  </si>
  <si>
    <t>Sơn dầu Expo  (thùng 1kg)</t>
  </si>
  <si>
    <t xml:space="preserve">Ekê góc 4 phân (cái) </t>
  </si>
  <si>
    <t>Xi măng Hà Tiên 1 (bao)</t>
  </si>
  <si>
    <t>Linh tinh ( có hoá đơn chi tiết)</t>
  </si>
  <si>
    <t>23/9/2010</t>
  </si>
  <si>
    <t>Xe chở cát</t>
  </si>
  <si>
    <t>Ổ cắm 3 lỗ bắt điện phòng vi tính</t>
  </si>
  <si>
    <t>Ổ cắm bắt điện phòng vi tính</t>
  </si>
  <si>
    <t>Dây điện 32 (cuộn)</t>
  </si>
  <si>
    <t>Băng keo điện (cuộn)</t>
  </si>
  <si>
    <t>Vít</t>
  </si>
  <si>
    <t>Chìa khoá vặn ốc 13 (cây)</t>
  </si>
  <si>
    <t>Phích cắm điện (cái)</t>
  </si>
  <si>
    <t>Dây điện 1.5 (cuộn)</t>
  </si>
  <si>
    <t>Sơn chống sét (thùng 3 lít)</t>
  </si>
  <si>
    <t>Ống nước hồ cá (m)</t>
  </si>
  <si>
    <t>Gạch  (có hoá đơn chi tiết )</t>
  </si>
  <si>
    <t>Xe chở gạch</t>
  </si>
  <si>
    <t>Cửa nhôm Wc nữ</t>
  </si>
  <si>
    <t>Kính và công lắp</t>
  </si>
  <si>
    <t>Bồi dưỡng thợ cửa kiếng làm đêm</t>
  </si>
  <si>
    <t>Tụ điện máy bơm sơn</t>
  </si>
  <si>
    <t>Chui cắm điện</t>
  </si>
  <si>
    <t>Đá cuội làm hồ cảnh</t>
  </si>
  <si>
    <t>Xe chở đá</t>
  </si>
  <si>
    <t>Bảng mica ghi các phòng</t>
  </si>
  <si>
    <t>Bảng cổng trường</t>
  </si>
  <si>
    <t>Bảng chỉ đường</t>
  </si>
  <si>
    <t>Tiền làm bia đá tri ân</t>
  </si>
  <si>
    <t>Sửa khoan điện</t>
  </si>
  <si>
    <t>Làm hồ cá và khu nước giải nhiệt (chưa có hoá đơn)</t>
  </si>
  <si>
    <t>La (cây)</t>
  </si>
  <si>
    <t>Sắt vuông 30 ( cây )</t>
  </si>
  <si>
    <t>Trái châu Inox</t>
  </si>
  <si>
    <t>Đồ sắt ( có hoá đơn chi tiết )</t>
  </si>
  <si>
    <t>Sắt phy 42 ( cây )</t>
  </si>
  <si>
    <t>Sắt hộp ( có hoá đơn chi tiết )</t>
  </si>
  <si>
    <t>Sắt hộp 40*80 (cây)</t>
  </si>
  <si>
    <t>Tiền gia công cửa sắt</t>
  </si>
  <si>
    <t>Tiền gia công đồ sắt</t>
  </si>
  <si>
    <t>Tạm ứng Thuận làm kệ sắt,cầu thang</t>
  </si>
  <si>
    <t xml:space="preserve">Thép 40*80 (cây) </t>
  </si>
  <si>
    <t xml:space="preserve">Sắt vuông 25 ( cây ) </t>
  </si>
  <si>
    <t xml:space="preserve">Sắt vuông 30 ( cây ) </t>
  </si>
  <si>
    <t>Thép 40*80 ( cây )</t>
  </si>
  <si>
    <t>Thép 30*60 ( cây )</t>
  </si>
  <si>
    <t>Trái châu ( cái )</t>
  </si>
  <si>
    <t>Thép 40* 80 ( cây )</t>
  </si>
  <si>
    <t>Thép 13*26 ( cây )</t>
  </si>
  <si>
    <t>Sơn trắng</t>
  </si>
  <si>
    <t>Sơn chống sét ( kg )</t>
  </si>
  <si>
    <t>Đá cắt tay (cục )</t>
  </si>
  <si>
    <t>Đá mài ( cục )</t>
  </si>
  <si>
    <t xml:space="preserve">Co </t>
  </si>
  <si>
    <t>Lưỡi cắt bê tông</t>
  </si>
  <si>
    <t>Tắt kê vít</t>
  </si>
  <si>
    <t>Vít la phông</t>
  </si>
  <si>
    <t>khoan sắt</t>
  </si>
  <si>
    <t>Lề 18 ( cái )</t>
  </si>
  <si>
    <t>Lề 25 ( cái )</t>
  </si>
  <si>
    <t>Que hàn ( thùng )</t>
  </si>
  <si>
    <t>Sơn Expo</t>
  </si>
  <si>
    <t>Đồ điện Relay -Sakura -20A</t>
  </si>
  <si>
    <t>Sửa máy sơn</t>
  </si>
  <si>
    <t>Mua kiềm, thước dây, vít, khoen cửa sổ</t>
  </si>
  <si>
    <t xml:space="preserve">Quyết toán tiền công xây dựng thầu Nam 105,0000,000 </t>
  </si>
  <si>
    <t>( giữ tiền bảo hành 5 triệu, trừ tiền xe đào móng 3 triệu )</t>
  </si>
  <si>
    <t>Tổng tháng 9</t>
  </si>
  <si>
    <t xml:space="preserve">Dal cửa sổ : 1 x 50 </t>
  </si>
  <si>
    <t>Gạch tàu : 2 x 3.000đ</t>
  </si>
  <si>
    <t>Xi măng Hà Tiên 1 : 62 x 69.000đ</t>
  </si>
  <si>
    <t>Mua đồ điện ( có hoá đơn chi tiết )</t>
  </si>
  <si>
    <t>Cầu thang xoắn : 4,2m x 520.000đ</t>
  </si>
  <si>
    <t>Cửa ra vườn cao su : 1 x 450.000đ</t>
  </si>
  <si>
    <t>Nắp đậy cầu thang : 1 x300.000đ</t>
  </si>
  <si>
    <t>Nắp đậy máy bơm : 1 x 200.000đ</t>
  </si>
  <si>
    <t>Cửa đi Wc phòng khách : 1 x 200.000đ</t>
  </si>
  <si>
    <t>Sơn dầu Expo ( lon ) : 1 x 55.000đ</t>
  </si>
  <si>
    <t>T 42 ( cái ) : 2 x 7.000đ</t>
  </si>
  <si>
    <t>Co/42 ( cái ) : 1 x 4.000đ</t>
  </si>
  <si>
    <t>Phít cắm điện ( cái ) :5 x 4.000đ</t>
  </si>
  <si>
    <t>Đèn mâm hành lang : 1 x 100.000đ</t>
  </si>
  <si>
    <t>Cửa nhà vệ sinh : 22 x65.000đ</t>
  </si>
  <si>
    <t>6 thước ống 21</t>
  </si>
  <si>
    <t>Mũi khoan tường 8 li</t>
  </si>
  <si>
    <t>13/10/2010</t>
  </si>
  <si>
    <t>Khoen đóng gỗ</t>
  </si>
  <si>
    <t>Mua que đồng phao bơm nước</t>
  </si>
  <si>
    <t>¨ 14 (kg) :5*34.000đ</t>
  </si>
  <si>
    <t>¨ 14 :10*33.500đ</t>
  </si>
  <si>
    <t>¨ 25 (cây) :15*78.000đ</t>
  </si>
  <si>
    <t>¨ 14 (cây) :10*34</t>
  </si>
  <si>
    <t>¨25 (cây) :15*78.000đ</t>
  </si>
  <si>
    <t>¨14 (cây)  :15*33.500đ</t>
  </si>
  <si>
    <t>Thép □ 30 (cây)</t>
  </si>
  <si>
    <r>
      <t>Gạch 4005</t>
    </r>
    <r>
      <rPr>
        <sz val="11"/>
        <color indexed="14"/>
        <rFont val="Arial"/>
        <family val="2"/>
      </rPr>
      <t xml:space="preserve"> </t>
    </r>
  </si>
  <si>
    <t xml:space="preserve"> KHUYẾT TẬT HƯỚNG DƯƠNG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</si>
</sst>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mm/yyyy"/>
  </numFmts>
  <fonts count="73">
    <font>
      <sz val="10"/>
      <name val="Arial"/>
      <family val="0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8"/>
      <name val="Arial"/>
      <family val="0"/>
    </font>
    <font>
      <sz val="11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sz val="9"/>
      <color indexed="12"/>
      <name val="Arial"/>
      <family val="0"/>
    </font>
    <font>
      <b/>
      <sz val="9"/>
      <color indexed="12"/>
      <name val="Calibri"/>
      <family val="0"/>
    </font>
    <font>
      <b/>
      <sz val="9"/>
      <color indexed="12"/>
      <name val="Arial"/>
      <family val="2"/>
    </font>
    <font>
      <b/>
      <sz val="9"/>
      <name val="Arial"/>
      <family val="2"/>
    </font>
    <font>
      <sz val="9"/>
      <color indexed="8"/>
      <name val="Calibri"/>
      <family val="0"/>
    </font>
    <font>
      <b/>
      <sz val="9"/>
      <color indexed="8"/>
      <name val="Arial"/>
      <family val="2"/>
    </font>
    <font>
      <sz val="10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u val="single"/>
      <sz val="10"/>
      <color indexed="12"/>
      <name val="Arial"/>
      <family val="0"/>
    </font>
    <font>
      <i/>
      <sz val="11"/>
      <name val="Times New Roman"/>
      <family val="1"/>
    </font>
    <font>
      <sz val="11"/>
      <name val="Times New Roman"/>
      <family val="1"/>
    </font>
    <font>
      <u val="single"/>
      <sz val="10"/>
      <color indexed="36"/>
      <name val="Arial"/>
      <family val="0"/>
    </font>
    <font>
      <u val="single"/>
      <sz val="11"/>
      <color indexed="8"/>
      <name val="Arial"/>
      <family val="0"/>
    </font>
    <font>
      <sz val="10"/>
      <color indexed="12"/>
      <name val="Arial"/>
      <family val="2"/>
    </font>
    <font>
      <sz val="11"/>
      <color indexed="12"/>
      <name val="Arial"/>
      <family val="0"/>
    </font>
    <font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63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sz val="11"/>
      <color indexed="63"/>
      <name val="Arial"/>
      <family val="2"/>
    </font>
    <font>
      <b/>
      <sz val="11"/>
      <color indexed="8"/>
      <name val="Arial"/>
      <family val="2"/>
    </font>
    <font>
      <b/>
      <sz val="11"/>
      <color indexed="12"/>
      <name val="Arial"/>
      <family val="2"/>
    </font>
    <font>
      <b/>
      <sz val="11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name val="Arial"/>
      <family val="2"/>
    </font>
    <font>
      <sz val="8"/>
      <color indexed="8"/>
      <name val="Arial"/>
      <family val="2"/>
    </font>
    <font>
      <sz val="11"/>
      <color indexed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394">
    <xf numFmtId="0" fontId="0" fillId="0" borderId="0" xfId="0" applyAlignment="1">
      <alignment/>
    </xf>
    <xf numFmtId="164" fontId="1" fillId="0" borderId="0" xfId="42" applyNumberFormat="1" applyFont="1" applyBorder="1" applyAlignment="1">
      <alignment/>
    </xf>
    <xf numFmtId="0" fontId="0" fillId="0" borderId="0" xfId="0" applyBorder="1" applyAlignment="1">
      <alignment/>
    </xf>
    <xf numFmtId="43" fontId="1" fillId="0" borderId="0" xfId="42" applyNumberFormat="1" applyFont="1" applyBorder="1" applyAlignment="1">
      <alignment/>
    </xf>
    <xf numFmtId="164" fontId="1" fillId="0" borderId="0" xfId="42" applyNumberFormat="1" applyFont="1" applyBorder="1" applyAlignment="1">
      <alignment/>
    </xf>
    <xf numFmtId="0" fontId="1" fillId="0" borderId="0" xfId="57" applyFont="1" applyBorder="1" applyAlignment="1">
      <alignment horizontal="center"/>
      <protection/>
    </xf>
    <xf numFmtId="0" fontId="1" fillId="0" borderId="0" xfId="57" applyFont="1" applyBorder="1">
      <alignment/>
      <protection/>
    </xf>
    <xf numFmtId="43" fontId="1" fillId="0" borderId="0" xfId="42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11" xfId="0" applyFont="1" applyBorder="1" applyAlignment="1">
      <alignment/>
    </xf>
    <xf numFmtId="164" fontId="7" fillId="0" borderId="11" xfId="42" applyNumberFormat="1" applyFont="1" applyBorder="1" applyAlignment="1">
      <alignment/>
    </xf>
    <xf numFmtId="0" fontId="7" fillId="0" borderId="11" xfId="0" applyFont="1" applyBorder="1" applyAlignment="1">
      <alignment/>
    </xf>
    <xf numFmtId="164" fontId="7" fillId="0" borderId="11" xfId="42" applyNumberFormat="1" applyFont="1" applyBorder="1" applyAlignment="1">
      <alignment/>
    </xf>
    <xf numFmtId="164" fontId="7" fillId="0" borderId="11" xfId="42" applyNumberFormat="1" applyFont="1" applyBorder="1" applyAlignment="1">
      <alignment/>
    </xf>
    <xf numFmtId="164" fontId="8" fillId="0" borderId="0" xfId="42" applyNumberFormat="1" applyFont="1" applyBorder="1" applyAlignment="1">
      <alignment/>
    </xf>
    <xf numFmtId="164" fontId="9" fillId="0" borderId="0" xfId="0" applyNumberFormat="1" applyFont="1" applyAlignment="1">
      <alignment/>
    </xf>
    <xf numFmtId="164" fontId="10" fillId="0" borderId="12" xfId="0" applyNumberFormat="1" applyFont="1" applyBorder="1" applyAlignment="1">
      <alignment/>
    </xf>
    <xf numFmtId="164" fontId="10" fillId="0" borderId="10" xfId="0" applyNumberFormat="1" applyFont="1" applyBorder="1" applyAlignment="1">
      <alignment/>
    </xf>
    <xf numFmtId="164" fontId="9" fillId="0" borderId="11" xfId="0" applyNumberFormat="1" applyFont="1" applyBorder="1" applyAlignment="1">
      <alignment/>
    </xf>
    <xf numFmtId="0" fontId="7" fillId="0" borderId="12" xfId="57" applyFont="1" applyBorder="1" applyAlignment="1">
      <alignment horizontal="center"/>
      <protection/>
    </xf>
    <xf numFmtId="0" fontId="7" fillId="0" borderId="10" xfId="57" applyFont="1" applyBorder="1">
      <alignment/>
      <protection/>
    </xf>
    <xf numFmtId="164" fontId="7" fillId="0" borderId="10" xfId="42" applyNumberFormat="1" applyFont="1" applyBorder="1" applyAlignment="1">
      <alignment/>
    </xf>
    <xf numFmtId="0" fontId="7" fillId="0" borderId="13" xfId="57" applyFont="1" applyBorder="1">
      <alignment/>
      <protection/>
    </xf>
    <xf numFmtId="0" fontId="7" fillId="0" borderId="12" xfId="57" applyFont="1" applyBorder="1">
      <alignment/>
      <protection/>
    </xf>
    <xf numFmtId="164" fontId="7" fillId="0" borderId="11" xfId="0" applyNumberFormat="1" applyFont="1" applyFill="1" applyBorder="1" applyAlignment="1">
      <alignment horizontal="left"/>
    </xf>
    <xf numFmtId="164" fontId="7" fillId="0" borderId="11" xfId="42" applyNumberFormat="1" applyFont="1" applyFill="1" applyBorder="1" applyAlignment="1">
      <alignment horizontal="center" vertical="center"/>
    </xf>
    <xf numFmtId="0" fontId="7" fillId="0" borderId="14" xfId="0" applyFont="1" applyBorder="1" applyAlignment="1">
      <alignment/>
    </xf>
    <xf numFmtId="0" fontId="7" fillId="0" borderId="14" xfId="57" applyFont="1" applyFill="1" applyBorder="1">
      <alignment/>
      <protection/>
    </xf>
    <xf numFmtId="0" fontId="7" fillId="0" borderId="11" xfId="0" applyFont="1" applyBorder="1" applyAlignment="1">
      <alignment horizontal="left"/>
    </xf>
    <xf numFmtId="14" fontId="7" fillId="0" borderId="0" xfId="0" applyNumberFormat="1" applyFont="1" applyBorder="1" applyAlignment="1">
      <alignment/>
    </xf>
    <xf numFmtId="0" fontId="0" fillId="0" borderId="15" xfId="57" applyFont="1" applyBorder="1" applyAlignment="1">
      <alignment horizontal="right"/>
      <protection/>
    </xf>
    <xf numFmtId="0" fontId="0" fillId="0" borderId="15" xfId="57" applyFont="1" applyBorder="1" applyAlignment="1">
      <alignment horizontal="right"/>
      <protection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64" fontId="7" fillId="0" borderId="14" xfId="0" applyNumberFormat="1" applyFont="1" applyFill="1" applyBorder="1" applyAlignment="1">
      <alignment horizontal="left"/>
    </xf>
    <xf numFmtId="164" fontId="7" fillId="0" borderId="14" xfId="42" applyNumberFormat="1" applyFont="1" applyFill="1" applyBorder="1" applyAlignment="1">
      <alignment horizontal="center" vertical="center"/>
    </xf>
    <xf numFmtId="164" fontId="7" fillId="0" borderId="14" xfId="42" applyNumberFormat="1" applyFont="1" applyBorder="1" applyAlignment="1">
      <alignment/>
    </xf>
    <xf numFmtId="164" fontId="0" fillId="0" borderId="0" xfId="42" applyNumberFormat="1" applyFont="1" applyBorder="1" applyAlignment="1">
      <alignment horizontal="center" vertical="center"/>
    </xf>
    <xf numFmtId="164" fontId="0" fillId="0" borderId="0" xfId="42" applyNumberFormat="1" applyFont="1" applyBorder="1" applyAlignment="1">
      <alignment/>
    </xf>
    <xf numFmtId="164" fontId="0" fillId="0" borderId="0" xfId="0" applyNumberFormat="1" applyAlignment="1">
      <alignment/>
    </xf>
    <xf numFmtId="164" fontId="10" fillId="0" borderId="0" xfId="0" applyNumberFormat="1" applyFont="1" applyAlignment="1">
      <alignment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64" fontId="0" fillId="0" borderId="0" xfId="0" applyNumberFormat="1" applyBorder="1" applyAlignment="1">
      <alignment/>
    </xf>
    <xf numFmtId="0" fontId="0" fillId="0" borderId="11" xfId="0" applyFill="1" applyBorder="1" applyAlignment="1">
      <alignment horizontal="center"/>
    </xf>
    <xf numFmtId="0" fontId="11" fillId="0" borderId="19" xfId="0" applyFont="1" applyBorder="1" applyAlignment="1">
      <alignment/>
    </xf>
    <xf numFmtId="0" fontId="12" fillId="0" borderId="19" xfId="0" applyFont="1" applyBorder="1" applyAlignment="1">
      <alignment horizontal="center"/>
    </xf>
    <xf numFmtId="164" fontId="13" fillId="0" borderId="19" xfId="42" applyNumberFormat="1" applyFont="1" applyBorder="1" applyAlignment="1">
      <alignment horizontal="center" vertical="center"/>
    </xf>
    <xf numFmtId="164" fontId="14" fillId="0" borderId="19" xfId="0" applyNumberFormat="1" applyFont="1" applyBorder="1" applyAlignment="1">
      <alignment/>
    </xf>
    <xf numFmtId="164" fontId="14" fillId="0" borderId="16" xfId="0" applyNumberFormat="1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0" xfId="0" applyFont="1" applyAlignment="1">
      <alignment/>
    </xf>
    <xf numFmtId="164" fontId="16" fillId="0" borderId="14" xfId="42" applyNumberFormat="1" applyFont="1" applyBorder="1" applyAlignment="1">
      <alignment horizontal="center" vertical="center"/>
    </xf>
    <xf numFmtId="164" fontId="11" fillId="0" borderId="14" xfId="0" applyNumberFormat="1" applyFont="1" applyBorder="1" applyAlignment="1">
      <alignment/>
    </xf>
    <xf numFmtId="164" fontId="11" fillId="0" borderId="11" xfId="0" applyNumberFormat="1" applyFont="1" applyBorder="1" applyAlignment="1">
      <alignment/>
    </xf>
    <xf numFmtId="0" fontId="11" fillId="0" borderId="0" xfId="0" applyFont="1" applyBorder="1" applyAlignment="1">
      <alignment/>
    </xf>
    <xf numFmtId="164" fontId="14" fillId="0" borderId="0" xfId="0" applyNumberFormat="1" applyFont="1" applyBorder="1" applyAlignment="1">
      <alignment/>
    </xf>
    <xf numFmtId="164" fontId="17" fillId="0" borderId="11" xfId="0" applyNumberFormat="1" applyFont="1" applyBorder="1" applyAlignment="1">
      <alignment/>
    </xf>
    <xf numFmtId="164" fontId="14" fillId="0" borderId="15" xfId="0" applyNumberFormat="1" applyFont="1" applyBorder="1" applyAlignment="1">
      <alignment/>
    </xf>
    <xf numFmtId="164" fontId="11" fillId="0" borderId="15" xfId="0" applyNumberFormat="1" applyFont="1" applyBorder="1" applyAlignment="1">
      <alignment/>
    </xf>
    <xf numFmtId="0" fontId="11" fillId="0" borderId="14" xfId="0" applyFont="1" applyBorder="1" applyAlignment="1">
      <alignment/>
    </xf>
    <xf numFmtId="164" fontId="16" fillId="0" borderId="20" xfId="42" applyNumberFormat="1" applyFont="1" applyFill="1" applyBorder="1" applyAlignment="1">
      <alignment horizontal="center" vertical="center"/>
    </xf>
    <xf numFmtId="164" fontId="11" fillId="0" borderId="20" xfId="0" applyNumberFormat="1" applyFont="1" applyBorder="1" applyAlignment="1">
      <alignment/>
    </xf>
    <xf numFmtId="164" fontId="11" fillId="0" borderId="18" xfId="0" applyNumberFormat="1" applyFont="1" applyBorder="1" applyAlignment="1">
      <alignment/>
    </xf>
    <xf numFmtId="0" fontId="11" fillId="0" borderId="18" xfId="0" applyFont="1" applyBorder="1" applyAlignment="1">
      <alignment/>
    </xf>
    <xf numFmtId="164" fontId="17" fillId="0" borderId="18" xfId="0" applyNumberFormat="1" applyFont="1" applyBorder="1" applyAlignment="1">
      <alignment/>
    </xf>
    <xf numFmtId="0" fontId="11" fillId="0" borderId="16" xfId="0" applyFont="1" applyBorder="1" applyAlignment="1">
      <alignment/>
    </xf>
    <xf numFmtId="0" fontId="15" fillId="0" borderId="11" xfId="0" applyFont="1" applyBorder="1" applyAlignment="1">
      <alignment horizontal="center"/>
    </xf>
    <xf numFmtId="0" fontId="15" fillId="0" borderId="18" xfId="0" applyFont="1" applyFill="1" applyBorder="1" applyAlignment="1">
      <alignment horizontal="center"/>
    </xf>
    <xf numFmtId="0" fontId="7" fillId="0" borderId="11" xfId="57" applyFont="1" applyBorder="1" applyAlignment="1">
      <alignment horizontal="center"/>
      <protection/>
    </xf>
    <xf numFmtId="0" fontId="10" fillId="0" borderId="10" xfId="0" applyFont="1" applyBorder="1" applyAlignment="1">
      <alignment vertical="center"/>
    </xf>
    <xf numFmtId="0" fontId="1" fillId="0" borderId="0" xfId="57" applyFont="1" applyFill="1" applyBorder="1">
      <alignment/>
      <protection/>
    </xf>
    <xf numFmtId="164" fontId="4" fillId="0" borderId="0" xfId="0" applyNumberFormat="1" applyFont="1" applyBorder="1" applyAlignment="1">
      <alignment/>
    </xf>
    <xf numFmtId="0" fontId="19" fillId="0" borderId="0" xfId="0" applyFont="1" applyAlignment="1">
      <alignment horizontal="center" vertical="top" wrapText="1"/>
    </xf>
    <xf numFmtId="0" fontId="18" fillId="0" borderId="0" xfId="0" applyFont="1" applyAlignment="1">
      <alignment horizontal="center" vertical="top" wrapText="1"/>
    </xf>
    <xf numFmtId="0" fontId="21" fillId="0" borderId="0" xfId="53" applyAlignment="1" applyProtection="1">
      <alignment horizontal="center" vertical="top" wrapText="1"/>
      <protection/>
    </xf>
    <xf numFmtId="0" fontId="20" fillId="0" borderId="0" xfId="0" applyFont="1" applyAlignment="1">
      <alignment horizontal="center" vertical="top" wrapText="1"/>
    </xf>
    <xf numFmtId="164" fontId="8" fillId="0" borderId="0" xfId="42" applyNumberFormat="1" applyFont="1" applyBorder="1" applyAlignment="1">
      <alignment/>
    </xf>
    <xf numFmtId="164" fontId="8" fillId="0" borderId="0" xfId="42" applyNumberFormat="1" applyFont="1" applyBorder="1" applyAlignment="1">
      <alignment/>
    </xf>
    <xf numFmtId="0" fontId="18" fillId="0" borderId="0" xfId="0" applyFont="1" applyAlignment="1">
      <alignment horizontal="center"/>
    </xf>
    <xf numFmtId="0" fontId="21" fillId="0" borderId="0" xfId="53" applyAlignment="1" applyProtection="1">
      <alignment horizontal="center"/>
      <protection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5" fillId="0" borderId="0" xfId="53" applyFont="1" applyAlignment="1" applyProtection="1">
      <alignment horizontal="center"/>
      <protection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23" fillId="0" borderId="0" xfId="0" applyFont="1" applyAlignment="1">
      <alignment/>
    </xf>
    <xf numFmtId="0" fontId="25" fillId="0" borderId="0" xfId="53" applyFont="1" applyAlignment="1" applyProtection="1">
      <alignment/>
      <protection/>
    </xf>
    <xf numFmtId="0" fontId="4" fillId="0" borderId="0" xfId="0" applyFont="1" applyAlignment="1">
      <alignment/>
    </xf>
    <xf numFmtId="0" fontId="27" fillId="0" borderId="0" xfId="53" applyFont="1" applyAlignment="1" applyProtection="1">
      <alignment horizontal="center"/>
      <protection/>
    </xf>
    <xf numFmtId="0" fontId="28" fillId="0" borderId="0" xfId="0" applyFont="1" applyAlignment="1">
      <alignment horizontal="center"/>
    </xf>
    <xf numFmtId="0" fontId="0" fillId="0" borderId="18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64" fontId="7" fillId="0" borderId="10" xfId="42" applyNumberFormat="1" applyFont="1" applyBorder="1" applyAlignment="1">
      <alignment horizontal="center" vertical="center"/>
    </xf>
    <xf numFmtId="164" fontId="7" fillId="0" borderId="12" xfId="42" applyNumberFormat="1" applyFont="1" applyFill="1" applyBorder="1" applyAlignment="1">
      <alignment horizontal="center" vertical="center"/>
    </xf>
    <xf numFmtId="0" fontId="7" fillId="0" borderId="11" xfId="57" applyFont="1" applyBorder="1">
      <alignment/>
      <protection/>
    </xf>
    <xf numFmtId="0" fontId="7" fillId="0" borderId="11" xfId="57" applyFont="1" applyBorder="1" applyAlignment="1">
      <alignment horizontal="center" vertical="center"/>
      <protection/>
    </xf>
    <xf numFmtId="0" fontId="26" fillId="0" borderId="14" xfId="57" applyFont="1" applyBorder="1" applyAlignment="1">
      <alignment horizontal="center" vertical="center"/>
      <protection/>
    </xf>
    <xf numFmtId="164" fontId="9" fillId="0" borderId="11" xfId="42" applyNumberFormat="1" applyFont="1" applyBorder="1" applyAlignment="1">
      <alignment horizontal="center" vertical="center"/>
    </xf>
    <xf numFmtId="164" fontId="9" fillId="0" borderId="16" xfId="42" applyNumberFormat="1" applyFont="1" applyBorder="1" applyAlignment="1">
      <alignment horizontal="center" vertical="center"/>
    </xf>
    <xf numFmtId="0" fontId="7" fillId="0" borderId="11" xfId="57" applyFont="1" applyBorder="1">
      <alignment/>
      <protection/>
    </xf>
    <xf numFmtId="0" fontId="7" fillId="0" borderId="14" xfId="57" applyFont="1" applyBorder="1">
      <alignment/>
      <protection/>
    </xf>
    <xf numFmtId="164" fontId="7" fillId="0" borderId="11" xfId="42" applyNumberFormat="1" applyFont="1" applyBorder="1" applyAlignment="1">
      <alignment/>
    </xf>
    <xf numFmtId="0" fontId="7" fillId="0" borderId="11" xfId="57" applyFont="1" applyBorder="1" applyAlignment="1">
      <alignment horizontal="right"/>
      <protection/>
    </xf>
    <xf numFmtId="0" fontId="7" fillId="0" borderId="11" xfId="57" applyFont="1" applyBorder="1" applyAlignment="1">
      <alignment horizontal="right"/>
      <protection/>
    </xf>
    <xf numFmtId="0" fontId="7" fillId="0" borderId="14" xfId="57" applyFont="1" applyBorder="1">
      <alignment/>
      <protection/>
    </xf>
    <xf numFmtId="164" fontId="7" fillId="0" borderId="18" xfId="42" applyNumberFormat="1" applyFont="1" applyBorder="1" applyAlignment="1">
      <alignment/>
    </xf>
    <xf numFmtId="0" fontId="7" fillId="0" borderId="10" xfId="57" applyFont="1" applyBorder="1" applyAlignment="1">
      <alignment horizontal="center"/>
      <protection/>
    </xf>
    <xf numFmtId="0" fontId="7" fillId="0" borderId="21" xfId="57" applyFont="1" applyBorder="1">
      <alignment/>
      <protection/>
    </xf>
    <xf numFmtId="164" fontId="29" fillId="0" borderId="10" xfId="42" applyNumberFormat="1" applyFont="1" applyBorder="1" applyAlignment="1">
      <alignment/>
    </xf>
    <xf numFmtId="164" fontId="29" fillId="0" borderId="12" xfId="42" applyNumberFormat="1" applyFont="1" applyBorder="1" applyAlignment="1">
      <alignment/>
    </xf>
    <xf numFmtId="164" fontId="9" fillId="0" borderId="16" xfId="42" applyNumberFormat="1" applyFont="1" applyBorder="1" applyAlignment="1">
      <alignment/>
    </xf>
    <xf numFmtId="14" fontId="7" fillId="0" borderId="11" xfId="57" applyNumberFormat="1" applyFont="1" applyBorder="1">
      <alignment/>
      <protection/>
    </xf>
    <xf numFmtId="0" fontId="0" fillId="0" borderId="0" xfId="0" applyFont="1" applyBorder="1" applyAlignment="1">
      <alignment/>
    </xf>
    <xf numFmtId="164" fontId="30" fillId="0" borderId="11" xfId="42" applyNumberFormat="1" applyFont="1" applyBorder="1" applyAlignment="1">
      <alignment horizontal="center" vertical="center"/>
    </xf>
    <xf numFmtId="14" fontId="0" fillId="0" borderId="14" xfId="0" applyNumberFormat="1" applyFont="1" applyBorder="1" applyAlignment="1">
      <alignment/>
    </xf>
    <xf numFmtId="0" fontId="0" fillId="0" borderId="14" xfId="0" applyFont="1" applyBorder="1" applyAlignment="1">
      <alignment/>
    </xf>
    <xf numFmtId="14" fontId="7" fillId="0" borderId="11" xfId="57" applyNumberFormat="1" applyFont="1" applyBorder="1" applyAlignment="1">
      <alignment horizontal="right"/>
      <protection/>
    </xf>
    <xf numFmtId="0" fontId="0" fillId="0" borderId="14" xfId="57" applyFont="1" applyBorder="1">
      <alignment/>
      <protection/>
    </xf>
    <xf numFmtId="0" fontId="0" fillId="0" borderId="11" xfId="0" applyFont="1" applyBorder="1" applyAlignment="1">
      <alignment horizontal="right"/>
    </xf>
    <xf numFmtId="0" fontId="0" fillId="0" borderId="0" xfId="0" applyFont="1" applyFill="1" applyBorder="1" applyAlignment="1">
      <alignment/>
    </xf>
    <xf numFmtId="164" fontId="7" fillId="0" borderId="11" xfId="0" applyNumberFormat="1" applyFont="1" applyBorder="1" applyAlignment="1">
      <alignment/>
    </xf>
    <xf numFmtId="0" fontId="7" fillId="0" borderId="11" xfId="57" applyFont="1" applyBorder="1">
      <alignment/>
      <protection/>
    </xf>
    <xf numFmtId="0" fontId="7" fillId="0" borderId="10" xfId="57" applyFont="1" applyBorder="1" applyAlignment="1">
      <alignment/>
      <protection/>
    </xf>
    <xf numFmtId="164" fontId="29" fillId="0" borderId="10" xfId="57" applyNumberFormat="1" applyFont="1" applyBorder="1">
      <alignment/>
      <protection/>
    </xf>
    <xf numFmtId="0" fontId="7" fillId="0" borderId="16" xfId="57" applyFont="1" applyBorder="1" applyAlignment="1">
      <alignment/>
      <protection/>
    </xf>
    <xf numFmtId="0" fontId="7" fillId="0" borderId="15" xfId="57" applyFont="1" applyBorder="1">
      <alignment/>
      <protection/>
    </xf>
    <xf numFmtId="164" fontId="9" fillId="0" borderId="11" xfId="42" applyNumberFormat="1" applyFont="1" applyBorder="1" applyAlignment="1">
      <alignment/>
    </xf>
    <xf numFmtId="0" fontId="7" fillId="0" borderId="11" xfId="57" applyFont="1" applyBorder="1" applyAlignment="1">
      <alignment/>
      <protection/>
    </xf>
    <xf numFmtId="14" fontId="0" fillId="0" borderId="15" xfId="0" applyNumberFormat="1" applyFont="1" applyBorder="1" applyAlignment="1">
      <alignment/>
    </xf>
    <xf numFmtId="14" fontId="0" fillId="0" borderId="0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7" fillId="0" borderId="10" xfId="57" applyFont="1" applyFill="1" applyBorder="1" applyAlignment="1">
      <alignment/>
      <protection/>
    </xf>
    <xf numFmtId="0" fontId="7" fillId="0" borderId="22" xfId="57" applyFont="1" applyBorder="1" applyAlignment="1">
      <alignment horizontal="center"/>
      <protection/>
    </xf>
    <xf numFmtId="164" fontId="9" fillId="0" borderId="11" xfId="42" applyNumberFormat="1" applyFont="1" applyBorder="1" applyAlignment="1">
      <alignment/>
    </xf>
    <xf numFmtId="0" fontId="7" fillId="0" borderId="0" xfId="57" applyFont="1" applyBorder="1">
      <alignment/>
      <protection/>
    </xf>
    <xf numFmtId="14" fontId="0" fillId="0" borderId="11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0" fillId="0" borderId="11" xfId="0" applyFont="1" applyBorder="1" applyAlignment="1">
      <alignment horizontal="right"/>
    </xf>
    <xf numFmtId="0" fontId="0" fillId="0" borderId="11" xfId="0" applyFont="1" applyBorder="1" applyAlignment="1">
      <alignment/>
    </xf>
    <xf numFmtId="0" fontId="0" fillId="0" borderId="21" xfId="0" applyFont="1" applyBorder="1" applyAlignment="1">
      <alignment/>
    </xf>
    <xf numFmtId="0" fontId="7" fillId="0" borderId="11" xfId="57" applyFont="1" applyBorder="1" applyAlignment="1">
      <alignment horizontal="right"/>
      <protection/>
    </xf>
    <xf numFmtId="164" fontId="7" fillId="0" borderId="11" xfId="42" applyNumberFormat="1" applyFont="1" applyFill="1" applyBorder="1" applyAlignment="1">
      <alignment/>
    </xf>
    <xf numFmtId="164" fontId="7" fillId="0" borderId="11" xfId="42" applyNumberFormat="1" applyFont="1" applyFill="1" applyBorder="1" applyAlignment="1">
      <alignment horizontal="center" vertical="center"/>
    </xf>
    <xf numFmtId="0" fontId="7" fillId="0" borderId="15" xfId="57" applyFont="1" applyBorder="1" applyAlignment="1">
      <alignment horizontal="right"/>
      <protection/>
    </xf>
    <xf numFmtId="0" fontId="0" fillId="0" borderId="22" xfId="0" applyFont="1" applyBorder="1" applyAlignment="1">
      <alignment horizontal="center"/>
    </xf>
    <xf numFmtId="164" fontId="0" fillId="0" borderId="11" xfId="42" applyNumberFormat="1" applyFont="1" applyBorder="1" applyAlignment="1">
      <alignment/>
    </xf>
    <xf numFmtId="14" fontId="0" fillId="0" borderId="11" xfId="0" applyNumberFormat="1" applyFont="1" applyBorder="1" applyAlignment="1">
      <alignment horizontal="right"/>
    </xf>
    <xf numFmtId="0" fontId="0" fillId="0" borderId="15" xfId="0" applyFont="1" applyBorder="1" applyAlignment="1">
      <alignment/>
    </xf>
    <xf numFmtId="164" fontId="0" fillId="0" borderId="11" xfId="42" applyNumberFormat="1" applyFont="1" applyBorder="1" applyAlignment="1">
      <alignment/>
    </xf>
    <xf numFmtId="14" fontId="0" fillId="0" borderId="11" xfId="0" applyNumberFormat="1" applyFont="1" applyBorder="1" applyAlignment="1">
      <alignment horizontal="right"/>
    </xf>
    <xf numFmtId="164" fontId="0" fillId="0" borderId="11" xfId="42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164" fontId="0" fillId="0" borderId="11" xfId="42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164" fontId="0" fillId="0" borderId="11" xfId="0" applyNumberFormat="1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15" xfId="57" applyFont="1" applyBorder="1">
      <alignment/>
      <protection/>
    </xf>
    <xf numFmtId="0" fontId="0" fillId="0" borderId="0" xfId="57" applyFont="1" applyBorder="1">
      <alignment/>
      <protection/>
    </xf>
    <xf numFmtId="164" fontId="0" fillId="0" borderId="11" xfId="42" applyNumberFormat="1" applyFont="1" applyBorder="1" applyAlignment="1">
      <alignment/>
    </xf>
    <xf numFmtId="0" fontId="10" fillId="0" borderId="10" xfId="0" applyFont="1" applyBorder="1" applyAlignment="1">
      <alignment/>
    </xf>
    <xf numFmtId="164" fontId="9" fillId="0" borderId="11" xfId="42" applyNumberFormat="1" applyFont="1" applyFill="1" applyBorder="1" applyAlignment="1">
      <alignment horizontal="left" vertical="center"/>
    </xf>
    <xf numFmtId="164" fontId="9" fillId="0" borderId="16" xfId="42" applyNumberFormat="1" applyFont="1" applyFill="1" applyBorder="1" applyAlignment="1">
      <alignment horizontal="left" vertical="center"/>
    </xf>
    <xf numFmtId="164" fontId="7" fillId="0" borderId="11" xfId="42" applyNumberFormat="1" applyFont="1" applyFill="1" applyBorder="1" applyAlignment="1">
      <alignment horizontal="left" vertical="center"/>
    </xf>
    <xf numFmtId="0" fontId="7" fillId="0" borderId="14" xfId="0" applyFont="1" applyBorder="1" applyAlignment="1">
      <alignment/>
    </xf>
    <xf numFmtId="164" fontId="9" fillId="0" borderId="16" xfId="42" applyNumberFormat="1" applyFont="1" applyFill="1" applyBorder="1" applyAlignment="1">
      <alignment horizontal="center" vertical="center"/>
    </xf>
    <xf numFmtId="14" fontId="7" fillId="0" borderId="0" xfId="0" applyNumberFormat="1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7" fillId="0" borderId="22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26" fillId="0" borderId="19" xfId="57" applyFont="1" applyBorder="1" applyAlignment="1">
      <alignment horizontal="center" vertical="center"/>
      <protection/>
    </xf>
    <xf numFmtId="0" fontId="7" fillId="0" borderId="15" xfId="0" applyFont="1" applyBorder="1" applyAlignment="1">
      <alignment/>
    </xf>
    <xf numFmtId="14" fontId="0" fillId="0" borderId="14" xfId="0" applyNumberFormat="1" applyFont="1" applyBorder="1" applyAlignment="1">
      <alignment horizontal="right"/>
    </xf>
    <xf numFmtId="0" fontId="29" fillId="0" borderId="0" xfId="0" applyFont="1" applyFill="1" applyBorder="1" applyAlignment="1">
      <alignment horizontal="center"/>
    </xf>
    <xf numFmtId="0" fontId="7" fillId="0" borderId="10" xfId="57" applyFont="1" applyBorder="1" applyAlignment="1">
      <alignment horizontal="center" vertical="center"/>
      <protection/>
    </xf>
    <xf numFmtId="0" fontId="0" fillId="0" borderId="10" xfId="57" applyFont="1" applyBorder="1" applyAlignment="1">
      <alignment horizontal="center" vertical="center"/>
      <protection/>
    </xf>
    <xf numFmtId="164" fontId="7" fillId="0" borderId="10" xfId="42" applyNumberFormat="1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7" fillId="0" borderId="15" xfId="57" applyFont="1" applyBorder="1" applyAlignment="1">
      <alignment horizontal="right" vertical="center"/>
      <protection/>
    </xf>
    <xf numFmtId="164" fontId="7" fillId="0" borderId="11" xfId="42" applyNumberFormat="1" applyFont="1" applyBorder="1" applyAlignment="1">
      <alignment horizontal="center" vertical="center"/>
    </xf>
    <xf numFmtId="164" fontId="7" fillId="0" borderId="16" xfId="42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14" xfId="57" applyFont="1" applyBorder="1" applyAlignment="1">
      <alignment horizontal="left" vertical="center"/>
      <protection/>
    </xf>
    <xf numFmtId="0" fontId="7" fillId="0" borderId="11" xfId="57" applyFont="1" applyBorder="1">
      <alignment/>
      <protection/>
    </xf>
    <xf numFmtId="0" fontId="7" fillId="0" borderId="11" xfId="57" applyFont="1" applyFill="1" applyBorder="1">
      <alignment/>
      <protection/>
    </xf>
    <xf numFmtId="0" fontId="0" fillId="0" borderId="12" xfId="0" applyFont="1" applyBorder="1" applyAlignment="1">
      <alignment horizontal="center"/>
    </xf>
    <xf numFmtId="0" fontId="0" fillId="0" borderId="22" xfId="0" applyFont="1" applyBorder="1" applyAlignment="1">
      <alignment/>
    </xf>
    <xf numFmtId="14" fontId="0" fillId="0" borderId="15" xfId="0" applyNumberFormat="1" applyFont="1" applyBorder="1" applyAlignment="1">
      <alignment/>
    </xf>
    <xf numFmtId="164" fontId="9" fillId="0" borderId="11" xfId="42" applyNumberFormat="1" applyFont="1" applyBorder="1" applyAlignment="1">
      <alignment horizontal="center" vertical="center"/>
    </xf>
    <xf numFmtId="14" fontId="7" fillId="0" borderId="15" xfId="57" applyNumberFormat="1" applyFont="1" applyBorder="1">
      <alignment/>
      <protection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/>
    </xf>
    <xf numFmtId="14" fontId="0" fillId="0" borderId="15" xfId="0" applyNumberFormat="1" applyFont="1" applyBorder="1" applyAlignment="1">
      <alignment horizontal="right"/>
    </xf>
    <xf numFmtId="0" fontId="0" fillId="0" borderId="11" xfId="0" applyFont="1" applyBorder="1" applyAlignment="1">
      <alignment/>
    </xf>
    <xf numFmtId="164" fontId="7" fillId="0" borderId="15" xfId="42" applyNumberFormat="1" applyFont="1" applyFill="1" applyBorder="1" applyAlignment="1">
      <alignment horizontal="center" vertical="center"/>
    </xf>
    <xf numFmtId="0" fontId="7" fillId="0" borderId="15" xfId="57" applyFont="1" applyBorder="1" applyAlignment="1">
      <alignment/>
      <protection/>
    </xf>
    <xf numFmtId="164" fontId="30" fillId="0" borderId="11" xfId="42" applyNumberFormat="1" applyFont="1" applyBorder="1" applyAlignment="1">
      <alignment horizontal="center" vertical="center"/>
    </xf>
    <xf numFmtId="164" fontId="31" fillId="0" borderId="11" xfId="42" applyNumberFormat="1" applyFont="1" applyBorder="1" applyAlignment="1">
      <alignment horizontal="center" vertical="center"/>
    </xf>
    <xf numFmtId="164" fontId="0" fillId="0" borderId="11" xfId="42" applyNumberFormat="1" applyFont="1" applyBorder="1" applyAlignment="1">
      <alignment horizontal="center" vertical="center"/>
    </xf>
    <xf numFmtId="0" fontId="0" fillId="0" borderId="15" xfId="57" applyFont="1" applyBorder="1" applyAlignment="1">
      <alignment/>
      <protection/>
    </xf>
    <xf numFmtId="14" fontId="0" fillId="0" borderId="15" xfId="57" applyNumberFormat="1" applyFont="1" applyBorder="1">
      <alignment/>
      <protection/>
    </xf>
    <xf numFmtId="164" fontId="0" fillId="0" borderId="11" xfId="42" applyNumberFormat="1" applyFont="1" applyBorder="1" applyAlignment="1">
      <alignment/>
    </xf>
    <xf numFmtId="0" fontId="0" fillId="0" borderId="11" xfId="57" applyFont="1" applyBorder="1">
      <alignment/>
      <protection/>
    </xf>
    <xf numFmtId="0" fontId="26" fillId="0" borderId="0" xfId="57" applyFont="1" applyBorder="1" applyAlignment="1">
      <alignment horizontal="center" vertical="center"/>
      <protection/>
    </xf>
    <xf numFmtId="14" fontId="0" fillId="0" borderId="15" xfId="57" applyNumberFormat="1" applyFont="1" applyBorder="1" applyAlignment="1">
      <alignment horizontal="right"/>
      <protection/>
    </xf>
    <xf numFmtId="0" fontId="7" fillId="0" borderId="15" xfId="0" applyFont="1" applyBorder="1" applyAlignment="1">
      <alignment/>
    </xf>
    <xf numFmtId="164" fontId="7" fillId="0" borderId="11" xfId="42" applyNumberFormat="1" applyFont="1" applyFill="1" applyBorder="1" applyAlignment="1">
      <alignment horizontal="center" vertical="center"/>
    </xf>
    <xf numFmtId="0" fontId="7" fillId="0" borderId="18" xfId="0" applyFont="1" applyBorder="1" applyAlignment="1">
      <alignment/>
    </xf>
    <xf numFmtId="0" fontId="0" fillId="0" borderId="12" xfId="57" applyFont="1" applyBorder="1" applyAlignment="1">
      <alignment horizontal="center"/>
      <protection/>
    </xf>
    <xf numFmtId="14" fontId="0" fillId="0" borderId="13" xfId="0" applyNumberFormat="1" applyFont="1" applyBorder="1" applyAlignment="1">
      <alignment/>
    </xf>
    <xf numFmtId="164" fontId="9" fillId="0" borderId="11" xfId="42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7" fillId="0" borderId="23" xfId="57" applyFont="1" applyBorder="1">
      <alignment/>
      <protection/>
    </xf>
    <xf numFmtId="0" fontId="0" fillId="0" borderId="18" xfId="57" applyFont="1" applyBorder="1">
      <alignment/>
      <protection/>
    </xf>
    <xf numFmtId="0" fontId="26" fillId="0" borderId="17" xfId="57" applyFont="1" applyBorder="1" applyAlignment="1">
      <alignment horizontal="center" vertical="center"/>
      <protection/>
    </xf>
    <xf numFmtId="164" fontId="7" fillId="0" borderId="16" xfId="42" applyNumberFormat="1" applyFont="1" applyBorder="1" applyAlignment="1">
      <alignment/>
    </xf>
    <xf numFmtId="164" fontId="9" fillId="0" borderId="16" xfId="0" applyNumberFormat="1" applyFont="1" applyBorder="1" applyAlignment="1">
      <alignment/>
    </xf>
    <xf numFmtId="0" fontId="0" fillId="0" borderId="23" xfId="57" applyFont="1" applyBorder="1" applyAlignment="1">
      <alignment horizontal="right"/>
      <protection/>
    </xf>
    <xf numFmtId="164" fontId="7" fillId="0" borderId="18" xfId="42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14" fontId="8" fillId="0" borderId="11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/>
    </xf>
    <xf numFmtId="164" fontId="33" fillId="0" borderId="11" xfId="42" applyNumberFormat="1" applyFont="1" applyBorder="1" applyAlignment="1">
      <alignment horizontal="center" vertical="center"/>
    </xf>
    <xf numFmtId="14" fontId="4" fillId="0" borderId="11" xfId="0" applyNumberFormat="1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8" fillId="0" borderId="11" xfId="57" applyFont="1" applyBorder="1" applyAlignment="1">
      <alignment horizontal="right"/>
      <protection/>
    </xf>
    <xf numFmtId="164" fontId="8" fillId="0" borderId="11" xfId="42" applyNumberFormat="1" applyFont="1" applyBorder="1" applyAlignment="1">
      <alignment/>
    </xf>
    <xf numFmtId="164" fontId="8" fillId="0" borderId="11" xfId="0" applyNumberFormat="1" applyFont="1" applyBorder="1" applyAlignment="1">
      <alignment/>
    </xf>
    <xf numFmtId="0" fontId="4" fillId="0" borderId="11" xfId="57" applyFont="1" applyFill="1" applyBorder="1">
      <alignment/>
      <protection/>
    </xf>
    <xf numFmtId="0" fontId="4" fillId="0" borderId="11" xfId="57" applyFont="1" applyBorder="1">
      <alignment/>
      <protection/>
    </xf>
    <xf numFmtId="0" fontId="8" fillId="0" borderId="11" xfId="57" applyFont="1" applyFill="1" applyBorder="1">
      <alignment/>
      <protection/>
    </xf>
    <xf numFmtId="164" fontId="4" fillId="0" borderId="11" xfId="42" applyNumberFormat="1" applyFont="1" applyBorder="1" applyAlignment="1">
      <alignment/>
    </xf>
    <xf numFmtId="0" fontId="8" fillId="0" borderId="11" xfId="0" applyFont="1" applyBorder="1" applyAlignment="1">
      <alignment horizontal="right"/>
    </xf>
    <xf numFmtId="0" fontId="4" fillId="0" borderId="11" xfId="0" applyFont="1" applyBorder="1" applyAlignment="1">
      <alignment/>
    </xf>
    <xf numFmtId="0" fontId="6" fillId="0" borderId="10" xfId="0" applyFont="1" applyBorder="1" applyAlignment="1">
      <alignment horizontal="center"/>
    </xf>
    <xf numFmtId="164" fontId="6" fillId="0" borderId="10" xfId="0" applyNumberFormat="1" applyFont="1" applyBorder="1" applyAlignment="1">
      <alignment/>
    </xf>
    <xf numFmtId="14" fontId="8" fillId="0" borderId="11" xfId="0" applyNumberFormat="1" applyFont="1" applyBorder="1" applyAlignment="1">
      <alignment horizontal="right"/>
    </xf>
    <xf numFmtId="164" fontId="8" fillId="0" borderId="11" xfId="42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right"/>
    </xf>
    <xf numFmtId="0" fontId="34" fillId="0" borderId="10" xfId="0" applyFont="1" applyBorder="1" applyAlignment="1">
      <alignment horizontal="center"/>
    </xf>
    <xf numFmtId="164" fontId="34" fillId="0" borderId="10" xfId="42" applyNumberFormat="1" applyFont="1" applyBorder="1" applyAlignment="1">
      <alignment/>
    </xf>
    <xf numFmtId="0" fontId="34" fillId="0" borderId="11" xfId="0" applyFont="1" applyBorder="1" applyAlignment="1">
      <alignment horizontal="center"/>
    </xf>
    <xf numFmtId="164" fontId="35" fillId="0" borderId="11" xfId="42" applyNumberFormat="1" applyFont="1" applyBorder="1" applyAlignment="1">
      <alignment/>
    </xf>
    <xf numFmtId="0" fontId="34" fillId="0" borderId="11" xfId="0" applyFont="1" applyBorder="1" applyAlignment="1">
      <alignment/>
    </xf>
    <xf numFmtId="164" fontId="6" fillId="0" borderId="10" xfId="0" applyNumberFormat="1" applyFont="1" applyBorder="1" applyAlignment="1">
      <alignment horizontal="center"/>
    </xf>
    <xf numFmtId="0" fontId="4" fillId="0" borderId="11" xfId="0" applyFont="1" applyFill="1" applyBorder="1" applyAlignment="1">
      <alignment/>
    </xf>
    <xf numFmtId="14" fontId="8" fillId="0" borderId="10" xfId="0" applyNumberFormat="1" applyFont="1" applyBorder="1" applyAlignment="1">
      <alignment horizontal="right"/>
    </xf>
    <xf numFmtId="14" fontId="4" fillId="0" borderId="13" xfId="0" applyNumberFormat="1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14" fontId="8" fillId="0" borderId="15" xfId="0" applyNumberFormat="1" applyFont="1" applyBorder="1" applyAlignment="1">
      <alignment horizontal="right"/>
    </xf>
    <xf numFmtId="14" fontId="8" fillId="0" borderId="13" xfId="0" applyNumberFormat="1" applyFont="1" applyBorder="1" applyAlignment="1">
      <alignment horizontal="right"/>
    </xf>
    <xf numFmtId="0" fontId="8" fillId="0" borderId="15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164" fontId="8" fillId="0" borderId="16" xfId="42" applyNumberFormat="1" applyFont="1" applyFill="1" applyBorder="1" applyAlignment="1">
      <alignment horizontal="center" vertical="center"/>
    </xf>
    <xf numFmtId="14" fontId="4" fillId="0" borderId="15" xfId="0" applyNumberFormat="1" applyFont="1" applyBorder="1" applyAlignment="1">
      <alignment horizontal="right"/>
    </xf>
    <xf numFmtId="0" fontId="8" fillId="0" borderId="16" xfId="0" applyFont="1" applyBorder="1" applyAlignment="1">
      <alignment/>
    </xf>
    <xf numFmtId="0" fontId="34" fillId="0" borderId="11" xfId="57" applyFont="1" applyBorder="1" applyAlignment="1">
      <alignment horizontal="center"/>
      <protection/>
    </xf>
    <xf numFmtId="0" fontId="34" fillId="0" borderId="11" xfId="57" applyFont="1" applyBorder="1">
      <alignment/>
      <protection/>
    </xf>
    <xf numFmtId="0" fontId="8" fillId="0" borderId="15" xfId="0" applyFont="1" applyFill="1" applyBorder="1" applyAlignment="1">
      <alignment horizontal="right"/>
    </xf>
    <xf numFmtId="0" fontId="4" fillId="0" borderId="18" xfId="0" applyFont="1" applyBorder="1" applyAlignment="1">
      <alignment/>
    </xf>
    <xf numFmtId="0" fontId="8" fillId="0" borderId="11" xfId="0" applyFont="1" applyFill="1" applyBorder="1" applyAlignment="1">
      <alignment/>
    </xf>
    <xf numFmtId="0" fontId="34" fillId="0" borderId="16" xfId="0" applyFont="1" applyFill="1" applyBorder="1" applyAlignment="1">
      <alignment horizontal="center"/>
    </xf>
    <xf numFmtId="164" fontId="35" fillId="0" borderId="16" xfId="0" applyNumberFormat="1" applyFont="1" applyBorder="1" applyAlignment="1">
      <alignment/>
    </xf>
    <xf numFmtId="0" fontId="34" fillId="0" borderId="11" xfId="0" applyFont="1" applyFill="1" applyBorder="1" applyAlignment="1">
      <alignment/>
    </xf>
    <xf numFmtId="0" fontId="6" fillId="0" borderId="16" xfId="0" applyFont="1" applyBorder="1" applyAlignment="1">
      <alignment horizontal="center"/>
    </xf>
    <xf numFmtId="164" fontId="6" fillId="0" borderId="16" xfId="0" applyNumberFormat="1" applyFont="1" applyBorder="1" applyAlignment="1">
      <alignment/>
    </xf>
    <xf numFmtId="0" fontId="4" fillId="0" borderId="16" xfId="0" applyFont="1" applyBorder="1" applyAlignment="1">
      <alignment horizontal="left" vertical="center"/>
    </xf>
    <xf numFmtId="164" fontId="33" fillId="0" borderId="16" xfId="42" applyNumberFormat="1" applyFont="1" applyBorder="1" applyAlignment="1">
      <alignment horizontal="center" vertical="center"/>
    </xf>
    <xf numFmtId="164" fontId="8" fillId="0" borderId="11" xfId="42" applyNumberFormat="1" applyFont="1" applyBorder="1" applyAlignment="1">
      <alignment horizontal="center" vertical="center"/>
    </xf>
    <xf numFmtId="164" fontId="34" fillId="0" borderId="10" xfId="42" applyNumberFormat="1" applyFont="1" applyFill="1" applyBorder="1" applyAlignment="1">
      <alignment horizontal="center" vertical="center"/>
    </xf>
    <xf numFmtId="164" fontId="35" fillId="0" borderId="10" xfId="0" applyNumberFormat="1" applyFont="1" applyBorder="1" applyAlignment="1">
      <alignment/>
    </xf>
    <xf numFmtId="0" fontId="6" fillId="0" borderId="16" xfId="0" applyFont="1" applyBorder="1" applyAlignment="1">
      <alignment/>
    </xf>
    <xf numFmtId="0" fontId="8" fillId="0" borderId="11" xfId="57" applyFont="1" applyBorder="1">
      <alignment/>
      <protection/>
    </xf>
    <xf numFmtId="0" fontId="34" fillId="0" borderId="10" xfId="0" applyFont="1" applyFill="1" applyBorder="1" applyAlignment="1">
      <alignment horizontal="center"/>
    </xf>
    <xf numFmtId="164" fontId="8" fillId="0" borderId="16" xfId="42" applyNumberFormat="1" applyFont="1" applyBorder="1" applyAlignment="1">
      <alignment/>
    </xf>
    <xf numFmtId="0" fontId="6" fillId="0" borderId="10" xfId="0" applyFont="1" applyBorder="1" applyAlignment="1">
      <alignment horizontal="right"/>
    </xf>
    <xf numFmtId="164" fontId="35" fillId="0" borderId="10" xfId="0" applyNumberFormat="1" applyFont="1" applyBorder="1" applyAlignment="1">
      <alignment horizontal="center"/>
    </xf>
    <xf numFmtId="0" fontId="6" fillId="0" borderId="16" xfId="0" applyFont="1" applyFill="1" applyBorder="1" applyAlignment="1">
      <alignment horizontal="left"/>
    </xf>
    <xf numFmtId="0" fontId="4" fillId="0" borderId="10" xfId="0" applyFont="1" applyBorder="1" applyAlignment="1">
      <alignment/>
    </xf>
    <xf numFmtId="164" fontId="34" fillId="0" borderId="10" xfId="0" applyNumberFormat="1" applyFont="1" applyBorder="1" applyAlignment="1">
      <alignment/>
    </xf>
    <xf numFmtId="0" fontId="8" fillId="0" borderId="16" xfId="0" applyFont="1" applyFill="1" applyBorder="1" applyAlignment="1">
      <alignment/>
    </xf>
    <xf numFmtId="0" fontId="8" fillId="0" borderId="16" xfId="57" applyFont="1" applyBorder="1">
      <alignment/>
      <protection/>
    </xf>
    <xf numFmtId="0" fontId="6" fillId="0" borderId="10" xfId="0" applyFont="1" applyBorder="1" applyAlignment="1">
      <alignment/>
    </xf>
    <xf numFmtId="0" fontId="34" fillId="0" borderId="16" xfId="0" applyFont="1" applyFill="1" applyBorder="1" applyAlignment="1">
      <alignment/>
    </xf>
    <xf numFmtId="0" fontId="4" fillId="0" borderId="16" xfId="57" applyFont="1" applyBorder="1">
      <alignment/>
      <protection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4" fillId="0" borderId="10" xfId="57" applyFont="1" applyBorder="1">
      <alignment/>
      <protection/>
    </xf>
    <xf numFmtId="164" fontId="8" fillId="0" borderId="16" xfId="42" applyNumberFormat="1" applyFont="1" applyBorder="1" applyAlignment="1">
      <alignment horizontal="center" vertical="center"/>
    </xf>
    <xf numFmtId="0" fontId="34" fillId="0" borderId="10" xfId="57" applyFont="1" applyFill="1" applyBorder="1" applyAlignment="1">
      <alignment/>
      <protection/>
    </xf>
    <xf numFmtId="0" fontId="34" fillId="0" borderId="10" xfId="57" applyFont="1" applyFill="1" applyBorder="1" applyAlignment="1">
      <alignment horizontal="center"/>
      <protection/>
    </xf>
    <xf numFmtId="164" fontId="36" fillId="0" borderId="0" xfId="0" applyNumberFormat="1" applyFont="1" applyBorder="1" applyAlignment="1">
      <alignment/>
    </xf>
    <xf numFmtId="164" fontId="7" fillId="0" borderId="21" xfId="42" applyNumberFormat="1" applyFont="1" applyBorder="1" applyAlignment="1">
      <alignment horizontal="center" vertical="center"/>
    </xf>
    <xf numFmtId="164" fontId="7" fillId="0" borderId="12" xfId="42" applyNumberFormat="1" applyFont="1" applyBorder="1" applyAlignment="1">
      <alignment horizontal="center" vertical="center"/>
    </xf>
    <xf numFmtId="0" fontId="0" fillId="0" borderId="16" xfId="57" applyFont="1" applyBorder="1" applyAlignment="1">
      <alignment horizontal="center" vertical="center"/>
      <protection/>
    </xf>
    <xf numFmtId="0" fontId="0" fillId="0" borderId="18" xfId="57" applyFont="1" applyBorder="1" applyAlignment="1">
      <alignment horizontal="center" vertical="center"/>
      <protection/>
    </xf>
    <xf numFmtId="0" fontId="0" fillId="0" borderId="1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7" fillId="0" borderId="16" xfId="57" applyFont="1" applyBorder="1" applyAlignment="1">
      <alignment horizontal="center" vertical="center"/>
      <protection/>
    </xf>
    <xf numFmtId="0" fontId="7" fillId="0" borderId="18" xfId="57" applyFont="1" applyBorder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6" fontId="0" fillId="0" borderId="11" xfId="0" applyNumberFormat="1" applyFont="1" applyBorder="1" applyAlignment="1">
      <alignment horizontal="center" vertical="center"/>
    </xf>
    <xf numFmtId="16" fontId="0" fillId="0" borderId="18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2" xfId="0" applyBorder="1" applyAlignment="1">
      <alignment horizontal="center"/>
    </xf>
    <xf numFmtId="0" fontId="32" fillId="0" borderId="24" xfId="0" applyFont="1" applyBorder="1" applyAlignment="1">
      <alignment horizontal="center"/>
    </xf>
    <xf numFmtId="0" fontId="4" fillId="0" borderId="0" xfId="0" applyFont="1" applyAlignment="1">
      <alignment/>
    </xf>
    <xf numFmtId="0" fontId="53" fillId="0" borderId="0" xfId="0" applyFont="1" applyAlignment="1">
      <alignment horizontal="center"/>
    </xf>
    <xf numFmtId="0" fontId="54" fillId="0" borderId="0" xfId="53" applyFont="1" applyAlignment="1" applyProtection="1">
      <alignment horizontal="center"/>
      <protection/>
    </xf>
    <xf numFmtId="0" fontId="8" fillId="0" borderId="0" xfId="53" applyFont="1" applyAlignment="1" applyProtection="1">
      <alignment/>
      <protection/>
    </xf>
    <xf numFmtId="0" fontId="4" fillId="0" borderId="10" xfId="0" applyFont="1" applyBorder="1" applyAlignment="1">
      <alignment horizontal="center" vertical="center"/>
    </xf>
    <xf numFmtId="0" fontId="8" fillId="0" borderId="16" xfId="57" applyFont="1" applyBorder="1" applyAlignment="1">
      <alignment vertical="center"/>
      <protection/>
    </xf>
    <xf numFmtId="0" fontId="8" fillId="0" borderId="16" xfId="57" applyFont="1" applyBorder="1" applyAlignment="1">
      <alignment horizontal="right" vertical="center"/>
      <protection/>
    </xf>
    <xf numFmtId="0" fontId="34" fillId="0" borderId="16" xfId="57" applyFont="1" applyBorder="1" applyAlignment="1">
      <alignment vertical="center"/>
      <protection/>
    </xf>
    <xf numFmtId="164" fontId="0" fillId="0" borderId="0" xfId="0" applyNumberFormat="1" applyFont="1" applyBorder="1" applyAlignment="1">
      <alignment/>
    </xf>
    <xf numFmtId="0" fontId="8" fillId="0" borderId="11" xfId="57" applyFont="1" applyBorder="1" applyAlignment="1">
      <alignment/>
      <protection/>
    </xf>
    <xf numFmtId="0" fontId="8" fillId="0" borderId="10" xfId="57" applyFont="1" applyFill="1" applyBorder="1" applyAlignment="1">
      <alignment/>
      <protection/>
    </xf>
    <xf numFmtId="0" fontId="8" fillId="0" borderId="10" xfId="57" applyFont="1" applyBorder="1" applyAlignment="1">
      <alignment horizontal="right"/>
      <protection/>
    </xf>
    <xf numFmtId="0" fontId="34" fillId="0" borderId="10" xfId="57" applyFont="1" applyBorder="1" applyAlignment="1">
      <alignment horizontal="center"/>
      <protection/>
    </xf>
    <xf numFmtId="0" fontId="4" fillId="0" borderId="10" xfId="0" applyFont="1" applyBorder="1" applyAlignment="1">
      <alignment horizontal="right"/>
    </xf>
    <xf numFmtId="14" fontId="4" fillId="0" borderId="11" xfId="0" applyNumberFormat="1" applyFont="1" applyBorder="1" applyAlignment="1">
      <alignment/>
    </xf>
    <xf numFmtId="164" fontId="8" fillId="0" borderId="11" xfId="0" applyNumberFormat="1" applyFont="1" applyFill="1" applyBorder="1" applyAlignment="1">
      <alignment/>
    </xf>
    <xf numFmtId="0" fontId="6" fillId="0" borderId="10" xfId="57" applyFont="1" applyBorder="1" applyAlignment="1">
      <alignment horizontal="center"/>
      <protection/>
    </xf>
    <xf numFmtId="164" fontId="4" fillId="0" borderId="11" xfId="0" applyNumberFormat="1" applyFont="1" applyBorder="1" applyAlignment="1">
      <alignment/>
    </xf>
    <xf numFmtId="164" fontId="4" fillId="0" borderId="11" xfId="0" applyNumberFormat="1" applyFont="1" applyBorder="1" applyAlignment="1">
      <alignment horizontal="right" vertical="center"/>
    </xf>
    <xf numFmtId="164" fontId="4" fillId="0" borderId="11" xfId="0" applyNumberFormat="1" applyFont="1" applyBorder="1" applyAlignment="1">
      <alignment horizontal="right"/>
    </xf>
    <xf numFmtId="14" fontId="8" fillId="0" borderId="11" xfId="0" applyNumberFormat="1" applyFont="1" applyBorder="1" applyAlignment="1">
      <alignment/>
    </xf>
    <xf numFmtId="164" fontId="8" fillId="0" borderId="11" xfId="57" applyNumberFormat="1" applyFont="1" applyBorder="1" applyAlignment="1">
      <alignment horizontal="right"/>
      <protection/>
    </xf>
    <xf numFmtId="164" fontId="4" fillId="0" borderId="11" xfId="0" applyNumberFormat="1" applyFont="1" applyFill="1" applyBorder="1" applyAlignment="1">
      <alignment horizontal="right"/>
    </xf>
    <xf numFmtId="164" fontId="8" fillId="0" borderId="11" xfId="42" applyNumberFormat="1" applyFont="1" applyFill="1" applyBorder="1" applyAlignment="1">
      <alignment horizontal="right" vertical="center"/>
    </xf>
    <xf numFmtId="164" fontId="4" fillId="0" borderId="11" xfId="57" applyNumberFormat="1" applyFont="1" applyFill="1" applyBorder="1" applyAlignment="1">
      <alignment horizontal="right"/>
      <protection/>
    </xf>
    <xf numFmtId="164" fontId="4" fillId="0" borderId="11" xfId="57" applyNumberFormat="1" applyFont="1" applyBorder="1" applyAlignment="1">
      <alignment horizontal="right"/>
      <protection/>
    </xf>
    <xf numFmtId="164" fontId="8" fillId="0" borderId="11" xfId="0" applyNumberFormat="1" applyFont="1" applyBorder="1" applyAlignment="1">
      <alignment horizontal="right"/>
    </xf>
    <xf numFmtId="0" fontId="4" fillId="0" borderId="11" xfId="57" applyFont="1" applyBorder="1" applyAlignment="1">
      <alignment horizontal="right"/>
      <protection/>
    </xf>
    <xf numFmtId="0" fontId="4" fillId="0" borderId="11" xfId="57" applyFont="1" applyFill="1" applyBorder="1" applyAlignment="1">
      <alignment horizontal="right"/>
      <protection/>
    </xf>
    <xf numFmtId="0" fontId="34" fillId="0" borderId="11" xfId="0" applyFont="1" applyBorder="1" applyAlignment="1">
      <alignment horizontal="right"/>
    </xf>
    <xf numFmtId="164" fontId="34" fillId="0" borderId="10" xfId="42" applyNumberFormat="1" applyFont="1" applyFill="1" applyBorder="1" applyAlignment="1">
      <alignment horizontal="right" vertical="center"/>
    </xf>
    <xf numFmtId="164" fontId="8" fillId="0" borderId="11" xfId="42" applyNumberFormat="1" applyFont="1" applyFill="1" applyBorder="1" applyAlignment="1">
      <alignment/>
    </xf>
    <xf numFmtId="14" fontId="4" fillId="0" borderId="11" xfId="0" applyNumberFormat="1" applyFont="1" applyBorder="1" applyAlignment="1">
      <alignment horizontal="right" vertical="center"/>
    </xf>
    <xf numFmtId="164" fontId="4" fillId="0" borderId="11" xfId="42" applyNumberFormat="1" applyFont="1" applyFill="1" applyBorder="1" applyAlignment="1">
      <alignment vertical="center"/>
    </xf>
    <xf numFmtId="164" fontId="4" fillId="0" borderId="11" xfId="42" applyNumberFormat="1" applyFont="1" applyFill="1" applyBorder="1" applyAlignment="1">
      <alignment horizontal="left" vertical="center"/>
    </xf>
    <xf numFmtId="164" fontId="4" fillId="0" borderId="11" xfId="0" applyNumberFormat="1" applyFont="1" applyFill="1" applyBorder="1" applyAlignment="1">
      <alignment horizontal="left"/>
    </xf>
    <xf numFmtId="0" fontId="4" fillId="0" borderId="16" xfId="0" applyFont="1" applyBorder="1" applyAlignment="1">
      <alignment/>
    </xf>
    <xf numFmtId="164" fontId="4" fillId="0" borderId="16" xfId="42" applyNumberFormat="1" applyFont="1" applyFill="1" applyBorder="1" applyAlignment="1">
      <alignment horizontal="left" vertical="center"/>
    </xf>
    <xf numFmtId="164" fontId="8" fillId="0" borderId="16" xfId="42" applyNumberFormat="1" applyFont="1" applyFill="1" applyBorder="1" applyAlignment="1">
      <alignment horizontal="left" vertical="center"/>
    </xf>
    <xf numFmtId="14" fontId="4" fillId="0" borderId="16" xfId="0" applyNumberFormat="1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17" fontId="4" fillId="0" borderId="10" xfId="0" applyNumberFormat="1" applyFont="1" applyBorder="1" applyAlignment="1">
      <alignment horizontal="right"/>
    </xf>
    <xf numFmtId="0" fontId="4" fillId="0" borderId="16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169" fontId="4" fillId="0" borderId="18" xfId="0" applyNumberFormat="1" applyFont="1" applyBorder="1" applyAlignment="1">
      <alignment horizontal="right"/>
    </xf>
    <xf numFmtId="164" fontId="6" fillId="0" borderId="18" xfId="42" applyNumberFormat="1" applyFont="1" applyFill="1" applyBorder="1" applyAlignment="1">
      <alignment horizontal="left" vertical="center"/>
    </xf>
    <xf numFmtId="169" fontId="4" fillId="0" borderId="10" xfId="0" applyNumberFormat="1" applyFont="1" applyBorder="1" applyAlignment="1">
      <alignment horizontal="right"/>
    </xf>
    <xf numFmtId="164" fontId="8" fillId="0" borderId="11" xfId="42" applyNumberFormat="1" applyFont="1" applyFill="1" applyBorder="1" applyAlignment="1">
      <alignment horizontal="left" vertical="center"/>
    </xf>
    <xf numFmtId="169" fontId="4" fillId="0" borderId="16" xfId="0" applyNumberFormat="1" applyFont="1" applyBorder="1" applyAlignment="1">
      <alignment horizontal="right"/>
    </xf>
    <xf numFmtId="164" fontId="8" fillId="0" borderId="16" xfId="0" applyNumberFormat="1" applyFont="1" applyBorder="1" applyAlignment="1">
      <alignment/>
    </xf>
    <xf numFmtId="164" fontId="8" fillId="0" borderId="16" xfId="42" applyNumberFormat="1" applyFont="1" applyFill="1" applyBorder="1" applyAlignment="1">
      <alignment horizontal="right" vertical="center"/>
    </xf>
    <xf numFmtId="164" fontId="4" fillId="0" borderId="16" xfId="0" applyNumberFormat="1" applyFont="1" applyBorder="1" applyAlignment="1">
      <alignment horizontal="right"/>
    </xf>
    <xf numFmtId="164" fontId="8" fillId="0" borderId="16" xfId="42" applyNumberFormat="1" applyFont="1" applyFill="1" applyBorder="1" applyAlignment="1">
      <alignment/>
    </xf>
    <xf numFmtId="14" fontId="4" fillId="0" borderId="10" xfId="0" applyNumberFormat="1" applyFont="1" applyBorder="1" applyAlignment="1">
      <alignment horizontal="right"/>
    </xf>
    <xf numFmtId="164" fontId="6" fillId="0" borderId="10" xfId="42" applyNumberFormat="1" applyFont="1" applyFill="1" applyBorder="1" applyAlignment="1">
      <alignment horizontal="left" vertical="center"/>
    </xf>
    <xf numFmtId="164" fontId="0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25" fillId="0" borderId="0" xfId="53" applyFont="1" applyAlignment="1" applyProtection="1">
      <alignment horizontal="center"/>
      <protection/>
    </xf>
    <xf numFmtId="0" fontId="25" fillId="0" borderId="0" xfId="53" applyFont="1" applyAlignment="1" applyProtection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huongduong.edu.vn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huongduong.edu.vn/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142"/>
  <sheetViews>
    <sheetView zoomScalePageLayoutView="0" workbookViewId="0" topLeftCell="A1">
      <selection activeCell="D29" sqref="D29"/>
    </sheetView>
  </sheetViews>
  <sheetFormatPr defaultColWidth="9.140625" defaultRowHeight="12.75"/>
  <cols>
    <col min="2" max="2" width="6.7109375" style="0" customWidth="1"/>
    <col min="3" max="3" width="11.28125" style="0" customWidth="1"/>
    <col min="4" max="4" width="78.140625" style="0" customWidth="1"/>
    <col min="5" max="5" width="15.8515625" style="0" customWidth="1"/>
    <col min="6" max="6" width="15.421875" style="9" customWidth="1"/>
    <col min="7" max="7" width="13.421875" style="2" customWidth="1"/>
    <col min="8" max="8" width="13.57421875" style="2" customWidth="1"/>
    <col min="10" max="10" width="40.140625" style="0" customWidth="1"/>
    <col min="11" max="11" width="32.140625" style="0" customWidth="1"/>
  </cols>
  <sheetData>
    <row r="3" spans="3:6" ht="15">
      <c r="C3" s="98" t="s">
        <v>541</v>
      </c>
      <c r="D3" s="92"/>
      <c r="E3" s="88" t="s">
        <v>538</v>
      </c>
      <c r="F3" s="92"/>
    </row>
    <row r="4" spans="3:6" ht="15">
      <c r="C4" s="85" t="s">
        <v>547</v>
      </c>
      <c r="E4" s="88" t="s">
        <v>539</v>
      </c>
      <c r="F4" s="93"/>
    </row>
    <row r="5" spans="3:6" ht="15">
      <c r="C5" s="88" t="s">
        <v>540</v>
      </c>
      <c r="F5" s="94"/>
    </row>
    <row r="6" spans="3:6" ht="15">
      <c r="C6" s="88" t="s">
        <v>542</v>
      </c>
      <c r="E6" s="88" t="s">
        <v>590</v>
      </c>
      <c r="F6" s="94"/>
    </row>
    <row r="7" spans="3:6" ht="14.25">
      <c r="C7" s="97" t="s">
        <v>548</v>
      </c>
      <c r="E7" s="95"/>
      <c r="F7" s="95"/>
    </row>
    <row r="8" spans="3:6" ht="14.25">
      <c r="C8" s="86"/>
      <c r="E8" s="95"/>
      <c r="F8" s="95"/>
    </row>
    <row r="9" spans="1:6" ht="12.75" customHeight="1">
      <c r="A9" s="314" t="s">
        <v>400</v>
      </c>
      <c r="B9" s="314"/>
      <c r="C9" s="314"/>
      <c r="D9" s="314"/>
      <c r="E9" s="314"/>
      <c r="F9" s="314"/>
    </row>
    <row r="10" spans="1:6" ht="12.75" customHeight="1">
      <c r="A10" s="315"/>
      <c r="B10" s="315"/>
      <c r="C10" s="315"/>
      <c r="D10" s="315"/>
      <c r="E10" s="315"/>
      <c r="F10" s="315"/>
    </row>
    <row r="11" spans="1:8" ht="12.75">
      <c r="A11" s="310" t="s">
        <v>330</v>
      </c>
      <c r="B11" s="312" t="s">
        <v>309</v>
      </c>
      <c r="C11" s="312" t="s">
        <v>310</v>
      </c>
      <c r="D11" s="308" t="s">
        <v>311</v>
      </c>
      <c r="E11" s="306" t="s">
        <v>312</v>
      </c>
      <c r="F11" s="307"/>
      <c r="G11" s="5"/>
      <c r="H11" s="7"/>
    </row>
    <row r="12" spans="1:8" ht="14.25" customHeight="1">
      <c r="A12" s="311"/>
      <c r="B12" s="313"/>
      <c r="C12" s="313"/>
      <c r="D12" s="309"/>
      <c r="E12" s="103" t="s">
        <v>529</v>
      </c>
      <c r="F12" s="104" t="s">
        <v>528</v>
      </c>
      <c r="G12" s="5"/>
      <c r="H12" s="7"/>
    </row>
    <row r="13" spans="1:8" ht="15" customHeight="1">
      <c r="A13" s="317" t="s">
        <v>331</v>
      </c>
      <c r="B13" s="105"/>
      <c r="C13" s="106"/>
      <c r="D13" s="107" t="s">
        <v>328</v>
      </c>
      <c r="E13" s="108">
        <v>374640000</v>
      </c>
      <c r="F13" s="109">
        <v>511800000</v>
      </c>
      <c r="G13" s="1"/>
      <c r="H13" s="3"/>
    </row>
    <row r="14" spans="1:11" ht="14.25" customHeight="1">
      <c r="A14" s="317"/>
      <c r="B14" s="110">
        <v>1</v>
      </c>
      <c r="C14" s="110"/>
      <c r="D14" s="111" t="s">
        <v>314</v>
      </c>
      <c r="E14" s="14">
        <v>5000000</v>
      </c>
      <c r="F14" s="112"/>
      <c r="G14" s="6"/>
      <c r="H14" s="3"/>
      <c r="J14" s="79"/>
      <c r="K14" s="79"/>
    </row>
    <row r="15" spans="1:11" ht="14.25" customHeight="1">
      <c r="A15" s="317"/>
      <c r="B15" s="110">
        <v>2</v>
      </c>
      <c r="C15" s="110"/>
      <c r="D15" s="111" t="s">
        <v>315</v>
      </c>
      <c r="E15" s="12">
        <v>500000</v>
      </c>
      <c r="F15" s="112"/>
      <c r="G15" s="6"/>
      <c r="H15" s="3"/>
      <c r="J15" s="80"/>
      <c r="K15" s="79"/>
    </row>
    <row r="16" spans="1:11" ht="14.25" customHeight="1">
      <c r="A16" s="317"/>
      <c r="B16" s="110">
        <v>3</v>
      </c>
      <c r="C16" s="110"/>
      <c r="D16" s="111" t="s">
        <v>316</v>
      </c>
      <c r="E16" s="12">
        <v>1000000</v>
      </c>
      <c r="F16" s="112"/>
      <c r="G16" s="6"/>
      <c r="H16" s="3"/>
      <c r="J16" s="80"/>
      <c r="K16" s="79"/>
    </row>
    <row r="17" spans="1:11" ht="14.25" customHeight="1">
      <c r="A17" s="317"/>
      <c r="B17" s="110">
        <v>4</v>
      </c>
      <c r="C17" s="110"/>
      <c r="D17" s="111" t="s">
        <v>317</v>
      </c>
      <c r="E17" s="12">
        <v>1000000</v>
      </c>
      <c r="F17" s="112"/>
      <c r="G17" s="6"/>
      <c r="H17" s="3"/>
      <c r="J17" s="81"/>
      <c r="K17" s="79"/>
    </row>
    <row r="18" spans="1:11" ht="14.25" customHeight="1">
      <c r="A18" s="317"/>
      <c r="B18" s="110">
        <v>5</v>
      </c>
      <c r="C18" s="110"/>
      <c r="D18" s="111" t="s">
        <v>318</v>
      </c>
      <c r="E18" s="12">
        <v>2000000</v>
      </c>
      <c r="F18" s="112"/>
      <c r="G18" s="6"/>
      <c r="H18" s="3"/>
      <c r="J18" s="79"/>
      <c r="K18" s="82"/>
    </row>
    <row r="19" spans="1:8" ht="14.25" customHeight="1">
      <c r="A19" s="317"/>
      <c r="B19" s="110">
        <v>6</v>
      </c>
      <c r="C19" s="110"/>
      <c r="D19" s="111" t="s">
        <v>319</v>
      </c>
      <c r="E19" s="12">
        <v>1000000</v>
      </c>
      <c r="F19" s="112"/>
      <c r="G19" s="6"/>
      <c r="H19" s="3"/>
    </row>
    <row r="20" spans="1:8" ht="14.25" customHeight="1">
      <c r="A20" s="317"/>
      <c r="B20" s="110">
        <v>7</v>
      </c>
      <c r="C20" s="110"/>
      <c r="D20" s="111" t="s">
        <v>313</v>
      </c>
      <c r="E20" s="12">
        <v>200000</v>
      </c>
      <c r="F20" s="112"/>
      <c r="G20" s="6"/>
      <c r="H20" s="3"/>
    </row>
    <row r="21" spans="1:8" ht="14.25" customHeight="1">
      <c r="A21" s="317"/>
      <c r="B21" s="110">
        <v>8</v>
      </c>
      <c r="C21" s="110"/>
      <c r="D21" s="111" t="s">
        <v>320</v>
      </c>
      <c r="E21" s="12">
        <v>12000000</v>
      </c>
      <c r="F21" s="112"/>
      <c r="G21" s="6"/>
      <c r="H21" s="3"/>
    </row>
    <row r="22" spans="1:8" ht="14.25" customHeight="1">
      <c r="A22" s="317"/>
      <c r="B22" s="110">
        <v>9</v>
      </c>
      <c r="C22" s="113" t="s">
        <v>481</v>
      </c>
      <c r="D22" s="29" t="s">
        <v>321</v>
      </c>
      <c r="E22" s="12">
        <v>400000</v>
      </c>
      <c r="F22" s="112"/>
      <c r="G22" s="77"/>
      <c r="H22" s="3"/>
    </row>
    <row r="23" spans="1:8" ht="14.25" customHeight="1">
      <c r="A23" s="317"/>
      <c r="B23" s="110">
        <v>10</v>
      </c>
      <c r="C23" s="113"/>
      <c r="D23" s="111" t="s">
        <v>322</v>
      </c>
      <c r="E23" s="12">
        <v>1000000</v>
      </c>
      <c r="F23" s="112"/>
      <c r="G23" s="6"/>
      <c r="H23" s="3"/>
    </row>
    <row r="24" spans="1:8" ht="14.25" customHeight="1">
      <c r="A24" s="317"/>
      <c r="B24" s="110">
        <v>11</v>
      </c>
      <c r="C24" s="113"/>
      <c r="D24" s="29" t="s">
        <v>323</v>
      </c>
      <c r="E24" s="12">
        <v>200000</v>
      </c>
      <c r="F24" s="112"/>
      <c r="G24" s="77"/>
      <c r="H24" s="3"/>
    </row>
    <row r="25" spans="1:8" ht="14.25" customHeight="1">
      <c r="A25" s="317"/>
      <c r="B25" s="110">
        <v>12</v>
      </c>
      <c r="C25" s="113" t="s">
        <v>480</v>
      </c>
      <c r="D25" s="111" t="s">
        <v>324</v>
      </c>
      <c r="E25" s="12">
        <v>152000</v>
      </c>
      <c r="F25" s="112"/>
      <c r="G25" s="6"/>
      <c r="H25" s="3"/>
    </row>
    <row r="26" spans="1:8" ht="14.25" customHeight="1">
      <c r="A26" s="317"/>
      <c r="B26" s="110">
        <v>13</v>
      </c>
      <c r="C26" s="113" t="s">
        <v>479</v>
      </c>
      <c r="D26" s="111" t="s">
        <v>550</v>
      </c>
      <c r="E26" s="11"/>
      <c r="F26" s="12">
        <v>10000000</v>
      </c>
      <c r="G26" s="6"/>
      <c r="H26" s="3"/>
    </row>
    <row r="27" spans="1:8" ht="14.25" customHeight="1">
      <c r="A27" s="317"/>
      <c r="B27" s="110">
        <v>14</v>
      </c>
      <c r="C27" s="113"/>
      <c r="D27" s="29" t="s">
        <v>551</v>
      </c>
      <c r="E27" s="11"/>
      <c r="F27" s="12">
        <v>950000</v>
      </c>
      <c r="G27" s="77"/>
      <c r="H27" s="3"/>
    </row>
    <row r="28" spans="1:8" ht="14.25" customHeight="1">
      <c r="A28" s="317"/>
      <c r="B28" s="110">
        <v>15</v>
      </c>
      <c r="C28" s="113"/>
      <c r="D28" s="29" t="s">
        <v>552</v>
      </c>
      <c r="E28" s="11"/>
      <c r="F28" s="12">
        <v>950000</v>
      </c>
      <c r="G28" s="77"/>
      <c r="H28" s="1"/>
    </row>
    <row r="29" spans="1:8" ht="14.25" customHeight="1">
      <c r="A29" s="317"/>
      <c r="B29" s="110">
        <v>16</v>
      </c>
      <c r="C29" s="113"/>
      <c r="D29" s="29" t="s">
        <v>553</v>
      </c>
      <c r="E29" s="11"/>
      <c r="F29" s="12">
        <v>1900000</v>
      </c>
      <c r="G29" s="77"/>
      <c r="H29" s="1"/>
    </row>
    <row r="30" spans="1:8" ht="14.25" customHeight="1">
      <c r="A30" s="317"/>
      <c r="B30" s="110">
        <v>17</v>
      </c>
      <c r="C30" s="113" t="s">
        <v>478</v>
      </c>
      <c r="D30" s="111" t="s">
        <v>325</v>
      </c>
      <c r="E30" s="12">
        <v>3000000</v>
      </c>
      <c r="F30" s="112"/>
      <c r="G30" s="6"/>
      <c r="H30" s="1"/>
    </row>
    <row r="31" spans="1:8" ht="14.25" customHeight="1">
      <c r="A31" s="317"/>
      <c r="B31" s="110">
        <v>18</v>
      </c>
      <c r="C31" s="113"/>
      <c r="D31" s="111" t="s">
        <v>326</v>
      </c>
      <c r="E31" s="12">
        <v>3000000</v>
      </c>
      <c r="F31" s="112"/>
      <c r="G31" s="6"/>
      <c r="H31" s="1"/>
    </row>
    <row r="32" spans="1:8" ht="14.25" customHeight="1">
      <c r="A32" s="317"/>
      <c r="B32" s="110">
        <v>19</v>
      </c>
      <c r="C32" s="113"/>
      <c r="D32" s="111" t="s">
        <v>327</v>
      </c>
      <c r="E32" s="12">
        <v>500000</v>
      </c>
      <c r="F32" s="112"/>
      <c r="G32" s="6"/>
      <c r="H32" s="1"/>
    </row>
    <row r="33" spans="1:8" ht="14.25" customHeight="1">
      <c r="A33" s="318"/>
      <c r="B33" s="110">
        <v>20</v>
      </c>
      <c r="C33" s="114" t="s">
        <v>477</v>
      </c>
      <c r="D33" s="115" t="s">
        <v>554</v>
      </c>
      <c r="E33" s="99"/>
      <c r="F33" s="116">
        <v>1750000</v>
      </c>
      <c r="G33" s="6"/>
      <c r="H33" s="1"/>
    </row>
    <row r="34" spans="1:8" ht="12.75">
      <c r="A34" s="100"/>
      <c r="B34" s="22"/>
      <c r="C34" s="117" t="s">
        <v>329</v>
      </c>
      <c r="D34" s="118"/>
      <c r="E34" s="119">
        <f>SUM(E14:E33)</f>
        <v>30952000</v>
      </c>
      <c r="F34" s="120">
        <f>SUM(F14:F33)</f>
        <v>15550000</v>
      </c>
      <c r="G34" s="1"/>
      <c r="H34" s="1"/>
    </row>
    <row r="35" spans="1:8" ht="12.75">
      <c r="A35" s="310">
        <v>5</v>
      </c>
      <c r="B35" s="105"/>
      <c r="C35" s="105"/>
      <c r="D35" s="107" t="s">
        <v>385</v>
      </c>
      <c r="E35" s="121">
        <f>E13+E34</f>
        <v>405592000</v>
      </c>
      <c r="F35" s="121">
        <f>F13+F34</f>
        <v>527350000</v>
      </c>
      <c r="G35" s="1"/>
      <c r="H35" s="1"/>
    </row>
    <row r="36" spans="1:8" ht="12.75">
      <c r="A36" s="316"/>
      <c r="B36" s="110">
        <v>1</v>
      </c>
      <c r="C36" s="122">
        <v>40273</v>
      </c>
      <c r="D36" s="123" t="s">
        <v>388</v>
      </c>
      <c r="E36" s="124">
        <v>20000000</v>
      </c>
      <c r="F36" s="112"/>
      <c r="G36" s="1"/>
      <c r="H36" s="1"/>
    </row>
    <row r="37" spans="1:8" ht="12.75">
      <c r="A37" s="316"/>
      <c r="B37" s="110">
        <v>2</v>
      </c>
      <c r="C37" s="110"/>
      <c r="D37" s="123" t="s">
        <v>549</v>
      </c>
      <c r="E37" s="11"/>
      <c r="F37" s="12">
        <v>30000000</v>
      </c>
      <c r="G37" s="1"/>
      <c r="H37" s="1"/>
    </row>
    <row r="38" spans="1:8" ht="12.75">
      <c r="A38" s="316"/>
      <c r="B38" s="110">
        <v>3</v>
      </c>
      <c r="C38" s="125">
        <v>40456</v>
      </c>
      <c r="D38" s="111" t="s">
        <v>332</v>
      </c>
      <c r="E38" s="12">
        <v>200000</v>
      </c>
      <c r="F38" s="112"/>
      <c r="G38" s="1"/>
      <c r="H38" s="1"/>
    </row>
    <row r="39" spans="1:8" ht="12.75">
      <c r="A39" s="316"/>
      <c r="B39" s="110">
        <v>4</v>
      </c>
      <c r="C39" s="125">
        <v>40517</v>
      </c>
      <c r="D39" s="126" t="s">
        <v>333</v>
      </c>
      <c r="E39" s="12">
        <v>500000</v>
      </c>
      <c r="F39" s="112"/>
      <c r="G39" s="1"/>
      <c r="H39" s="1"/>
    </row>
    <row r="40" spans="1:8" ht="12.75">
      <c r="A40" s="316"/>
      <c r="B40" s="110">
        <v>5</v>
      </c>
      <c r="C40" s="127" t="s">
        <v>476</v>
      </c>
      <c r="D40" s="123" t="s">
        <v>334</v>
      </c>
      <c r="E40" s="12">
        <v>35000000</v>
      </c>
      <c r="F40" s="112"/>
      <c r="G40" s="1"/>
      <c r="H40" s="3"/>
    </row>
    <row r="41" spans="1:8" ht="12.75">
      <c r="A41" s="316"/>
      <c r="B41" s="110">
        <v>6</v>
      </c>
      <c r="C41" s="113" t="s">
        <v>475</v>
      </c>
      <c r="D41" s="128" t="s">
        <v>335</v>
      </c>
      <c r="E41" s="12">
        <v>5000000</v>
      </c>
      <c r="F41" s="112"/>
      <c r="G41" s="1"/>
      <c r="H41" s="3"/>
    </row>
    <row r="42" spans="1:8" ht="12.75">
      <c r="A42" s="316"/>
      <c r="B42" s="110">
        <v>7</v>
      </c>
      <c r="C42" s="129" t="s">
        <v>474</v>
      </c>
      <c r="D42" s="130" t="s">
        <v>336</v>
      </c>
      <c r="E42" s="131">
        <v>500000</v>
      </c>
      <c r="F42" s="112"/>
      <c r="G42" s="1"/>
      <c r="H42" s="3"/>
    </row>
    <row r="43" spans="1:8" ht="12.75">
      <c r="A43" s="316"/>
      <c r="B43" s="110">
        <v>8</v>
      </c>
      <c r="C43" s="113"/>
      <c r="D43" s="102" t="s">
        <v>337</v>
      </c>
      <c r="E43" s="131">
        <v>500000</v>
      </c>
      <c r="F43" s="112"/>
      <c r="G43" s="1"/>
      <c r="H43" s="3"/>
    </row>
    <row r="44" spans="1:8" ht="12.75">
      <c r="A44" s="311"/>
      <c r="B44" s="132">
        <v>9</v>
      </c>
      <c r="C44" s="114" t="s">
        <v>473</v>
      </c>
      <c r="D44" s="130" t="s">
        <v>338</v>
      </c>
      <c r="E44" s="99"/>
      <c r="F44" s="15">
        <v>10000000</v>
      </c>
      <c r="G44" s="1"/>
      <c r="H44" s="3"/>
    </row>
    <row r="45" spans="1:8" ht="12.75">
      <c r="A45" s="100"/>
      <c r="B45" s="133"/>
      <c r="C45" s="117" t="s">
        <v>329</v>
      </c>
      <c r="D45" s="118"/>
      <c r="E45" s="134">
        <f>SUM(E36:E44)</f>
        <v>61700000</v>
      </c>
      <c r="F45" s="19">
        <f>SUM(F36:F44)</f>
        <v>40000000</v>
      </c>
      <c r="G45" s="6"/>
      <c r="H45" s="3"/>
    </row>
    <row r="46" spans="1:8" ht="12.75">
      <c r="A46" s="310">
        <v>6</v>
      </c>
      <c r="B46" s="135"/>
      <c r="C46" s="136"/>
      <c r="D46" s="107" t="s">
        <v>385</v>
      </c>
      <c r="E46" s="137">
        <f>E35+E45</f>
        <v>467292000</v>
      </c>
      <c r="F46" s="137">
        <f>F35+F45</f>
        <v>567350000</v>
      </c>
      <c r="G46" s="1"/>
      <c r="H46" s="1"/>
    </row>
    <row r="47" spans="1:8" ht="12.75">
      <c r="A47" s="316"/>
      <c r="B47" s="138">
        <v>1</v>
      </c>
      <c r="C47" s="139">
        <v>40396</v>
      </c>
      <c r="D47" s="123" t="s">
        <v>530</v>
      </c>
      <c r="E47" s="12">
        <v>2000000</v>
      </c>
      <c r="F47" s="12"/>
      <c r="G47" s="1"/>
      <c r="H47" s="3"/>
    </row>
    <row r="48" spans="1:8" ht="12.75">
      <c r="A48" s="316"/>
      <c r="B48" s="138">
        <v>2</v>
      </c>
      <c r="C48" s="140" t="s">
        <v>339</v>
      </c>
      <c r="D48" s="141" t="s">
        <v>340</v>
      </c>
      <c r="E48" s="12">
        <v>4450000</v>
      </c>
      <c r="F48" s="11"/>
      <c r="G48" s="1"/>
      <c r="H48" s="3"/>
    </row>
    <row r="49" spans="1:8" ht="12.75">
      <c r="A49" s="316"/>
      <c r="B49" s="138">
        <v>3</v>
      </c>
      <c r="C49" s="102"/>
      <c r="D49" s="111" t="s">
        <v>341</v>
      </c>
      <c r="E49" s="12">
        <v>500000</v>
      </c>
      <c r="F49" s="112"/>
      <c r="G49" s="1"/>
      <c r="H49" s="4"/>
    </row>
    <row r="50" spans="1:8" ht="12.75">
      <c r="A50" s="316"/>
      <c r="B50" s="138">
        <v>4</v>
      </c>
      <c r="C50" s="142"/>
      <c r="D50" s="126" t="s">
        <v>513</v>
      </c>
      <c r="E50" s="11"/>
      <c r="F50" s="12">
        <v>3495000</v>
      </c>
      <c r="G50" s="1"/>
      <c r="H50" s="3"/>
    </row>
    <row r="51" spans="1:8" ht="12.75">
      <c r="A51" s="311"/>
      <c r="B51" s="138">
        <v>5</v>
      </c>
      <c r="C51" s="142"/>
      <c r="D51" s="126" t="s">
        <v>342</v>
      </c>
      <c r="E51" s="27">
        <v>200000</v>
      </c>
      <c r="F51" s="112"/>
      <c r="G51" s="1"/>
      <c r="H51" s="3"/>
    </row>
    <row r="52" spans="1:8" ht="12.75">
      <c r="A52" s="100"/>
      <c r="B52" s="143"/>
      <c r="C52" s="144" t="s">
        <v>329</v>
      </c>
      <c r="D52" s="118"/>
      <c r="E52" s="119">
        <f>SUM(E47:E51)</f>
        <v>7150000</v>
      </c>
      <c r="F52" s="119">
        <f>SUM(F47:F51)</f>
        <v>3495000</v>
      </c>
      <c r="G52" s="1"/>
      <c r="H52" s="4"/>
    </row>
    <row r="53" spans="1:6" ht="12.75">
      <c r="A53" s="310">
        <v>7</v>
      </c>
      <c r="B53" s="11"/>
      <c r="C53" s="101"/>
      <c r="D53" s="107" t="s">
        <v>385</v>
      </c>
      <c r="E53" s="145">
        <f>E46+E52</f>
        <v>474442000</v>
      </c>
      <c r="F53" s="121">
        <f>F46+F52</f>
        <v>570845000</v>
      </c>
    </row>
    <row r="54" spans="1:6" ht="12.75">
      <c r="A54" s="316"/>
      <c r="B54" s="11">
        <v>1</v>
      </c>
      <c r="C54" s="125">
        <v>40519</v>
      </c>
      <c r="D54" s="111" t="s">
        <v>343</v>
      </c>
      <c r="E54" s="12">
        <v>400000</v>
      </c>
      <c r="F54" s="11"/>
    </row>
    <row r="55" spans="1:6" ht="12.75">
      <c r="A55" s="316"/>
      <c r="B55" s="11">
        <v>2</v>
      </c>
      <c r="C55" s="110"/>
      <c r="D55" s="146" t="s">
        <v>344</v>
      </c>
      <c r="E55" s="12">
        <v>1000000</v>
      </c>
      <c r="F55" s="11"/>
    </row>
    <row r="56" spans="1:6" ht="12.75">
      <c r="A56" s="316"/>
      <c r="B56" s="11">
        <v>3</v>
      </c>
      <c r="C56" s="147"/>
      <c r="D56" s="146" t="s">
        <v>345</v>
      </c>
      <c r="E56" s="12">
        <v>500000</v>
      </c>
      <c r="F56" s="11"/>
    </row>
    <row r="57" spans="1:6" ht="12.75">
      <c r="A57" s="316"/>
      <c r="B57" s="11">
        <v>4</v>
      </c>
      <c r="C57" s="147"/>
      <c r="D57" s="148" t="s">
        <v>555</v>
      </c>
      <c r="E57" s="12">
        <v>1900000</v>
      </c>
      <c r="F57" s="11"/>
    </row>
    <row r="58" spans="1:6" ht="12.75">
      <c r="A58" s="316"/>
      <c r="B58" s="11">
        <v>5</v>
      </c>
      <c r="C58" s="129" t="s">
        <v>346</v>
      </c>
      <c r="D58" s="102" t="s">
        <v>556</v>
      </c>
      <c r="E58" s="27">
        <v>10000000</v>
      </c>
      <c r="F58" s="11"/>
    </row>
    <row r="59" spans="1:6" ht="12.75">
      <c r="A59" s="316"/>
      <c r="B59" s="11">
        <v>6</v>
      </c>
      <c r="C59" s="149" t="s">
        <v>347</v>
      </c>
      <c r="D59" s="123" t="s">
        <v>557</v>
      </c>
      <c r="E59" s="27">
        <v>2000000</v>
      </c>
      <c r="F59" s="11"/>
    </row>
    <row r="60" spans="1:6" ht="12.75">
      <c r="A60" s="316"/>
      <c r="B60" s="11">
        <v>7</v>
      </c>
      <c r="C60" s="150"/>
      <c r="D60" s="123" t="s">
        <v>546</v>
      </c>
      <c r="E60" s="27">
        <v>50000000</v>
      </c>
      <c r="F60" s="11"/>
    </row>
    <row r="61" spans="1:6" ht="12.75">
      <c r="A61" s="100"/>
      <c r="B61" s="100"/>
      <c r="C61" s="117" t="s">
        <v>329</v>
      </c>
      <c r="D61" s="151"/>
      <c r="E61" s="19">
        <f>SUM(E54:E60)</f>
        <v>65800000</v>
      </c>
      <c r="F61" s="100"/>
    </row>
    <row r="62" spans="1:6" ht="12.75">
      <c r="A62" s="310">
        <v>8</v>
      </c>
      <c r="B62" s="11"/>
      <c r="C62" s="152"/>
      <c r="D62" s="107" t="s">
        <v>385</v>
      </c>
      <c r="E62" s="145">
        <f>E53+E61</f>
        <v>540242000</v>
      </c>
      <c r="F62" s="145">
        <f>F53+F61</f>
        <v>570845000</v>
      </c>
    </row>
    <row r="63" spans="1:6" ht="12.75">
      <c r="A63" s="316"/>
      <c r="B63" s="11">
        <v>1</v>
      </c>
      <c r="C63" s="114" t="s">
        <v>348</v>
      </c>
      <c r="D63" s="128" t="s">
        <v>349</v>
      </c>
      <c r="E63" s="11"/>
      <c r="F63" s="12">
        <v>3800000</v>
      </c>
    </row>
    <row r="64" spans="1:6" ht="12.75">
      <c r="A64" s="316"/>
      <c r="B64" s="11">
        <v>2</v>
      </c>
      <c r="C64" s="114" t="s">
        <v>350</v>
      </c>
      <c r="D64" s="111" t="s">
        <v>351</v>
      </c>
      <c r="E64" s="153">
        <v>3750000</v>
      </c>
      <c r="F64" s="11"/>
    </row>
    <row r="65" spans="1:6" ht="12.75">
      <c r="A65" s="316"/>
      <c r="B65" s="11">
        <v>3</v>
      </c>
      <c r="C65" s="114" t="s">
        <v>352</v>
      </c>
      <c r="D65" s="128" t="s">
        <v>558</v>
      </c>
      <c r="E65" s="11"/>
      <c r="F65" s="12">
        <v>15000000</v>
      </c>
    </row>
    <row r="66" spans="1:6" ht="12.75">
      <c r="A66" s="316"/>
      <c r="B66" s="11">
        <v>4</v>
      </c>
      <c r="C66" s="114" t="s">
        <v>482</v>
      </c>
      <c r="D66" s="102" t="s">
        <v>559</v>
      </c>
      <c r="E66" s="12">
        <v>500000</v>
      </c>
      <c r="F66" s="11"/>
    </row>
    <row r="67" spans="1:6" ht="12.75">
      <c r="A67" s="316"/>
      <c r="B67" s="11">
        <v>5</v>
      </c>
      <c r="C67" s="114"/>
      <c r="D67" s="102" t="s">
        <v>353</v>
      </c>
      <c r="E67" s="12">
        <v>1000000</v>
      </c>
      <c r="F67" s="11"/>
    </row>
    <row r="68" spans="1:6" ht="12.75">
      <c r="A68" s="316"/>
      <c r="B68" s="11">
        <v>6</v>
      </c>
      <c r="C68" s="114"/>
      <c r="D68" s="102" t="s">
        <v>354</v>
      </c>
      <c r="E68" s="154">
        <v>5000000</v>
      </c>
      <c r="F68" s="11"/>
    </row>
    <row r="69" spans="1:6" ht="12.75">
      <c r="A69" s="311"/>
      <c r="B69" s="11">
        <v>7</v>
      </c>
      <c r="C69" s="155"/>
      <c r="D69" s="102" t="s">
        <v>560</v>
      </c>
      <c r="E69" s="27">
        <v>5000000</v>
      </c>
      <c r="F69" s="11"/>
    </row>
    <row r="70" spans="1:6" ht="12.75">
      <c r="A70" s="100"/>
      <c r="B70" s="100"/>
      <c r="C70" s="156" t="s">
        <v>329</v>
      </c>
      <c r="D70" s="151"/>
      <c r="E70" s="19">
        <f>SUM(E63:E69)</f>
        <v>15250000</v>
      </c>
      <c r="F70" s="19">
        <f>SUM(F63:F69)</f>
        <v>18800000</v>
      </c>
    </row>
    <row r="71" spans="1:6" ht="12.75">
      <c r="A71" s="310">
        <v>9</v>
      </c>
      <c r="B71" s="11"/>
      <c r="C71" s="101"/>
      <c r="D71" s="107" t="s">
        <v>385</v>
      </c>
      <c r="E71" s="145">
        <f>E62+E70</f>
        <v>555492000</v>
      </c>
      <c r="F71" s="121">
        <f>F62+F70</f>
        <v>589645000</v>
      </c>
    </row>
    <row r="72" spans="1:6" ht="12.75">
      <c r="A72" s="316"/>
      <c r="B72" s="11">
        <v>1</v>
      </c>
      <c r="C72" s="147">
        <v>40338</v>
      </c>
      <c r="D72" s="123" t="s">
        <v>355</v>
      </c>
      <c r="E72" s="157">
        <v>3412000</v>
      </c>
      <c r="F72" s="11"/>
    </row>
    <row r="73" spans="1:6" ht="12.75">
      <c r="A73" s="316"/>
      <c r="B73" s="11">
        <v>2</v>
      </c>
      <c r="C73" s="158" t="s">
        <v>387</v>
      </c>
      <c r="D73" s="159" t="s">
        <v>386</v>
      </c>
      <c r="E73" s="101"/>
      <c r="F73" s="160">
        <v>76482000</v>
      </c>
    </row>
    <row r="74" spans="1:6" ht="12.75">
      <c r="A74" s="316"/>
      <c r="B74" s="11">
        <v>3</v>
      </c>
      <c r="C74" s="161" t="s">
        <v>356</v>
      </c>
      <c r="D74" s="123" t="s">
        <v>561</v>
      </c>
      <c r="E74" s="11"/>
      <c r="F74" s="162">
        <v>1000000</v>
      </c>
    </row>
    <row r="75" spans="1:6" ht="12.75">
      <c r="A75" s="316"/>
      <c r="B75" s="11">
        <v>4</v>
      </c>
      <c r="C75" s="147"/>
      <c r="D75" s="123" t="s">
        <v>357</v>
      </c>
      <c r="E75" s="11"/>
      <c r="F75" s="157">
        <v>1000000</v>
      </c>
    </row>
    <row r="76" spans="1:6" ht="12.75">
      <c r="A76" s="316"/>
      <c r="B76" s="11">
        <v>5</v>
      </c>
      <c r="C76" s="163"/>
      <c r="D76" s="123" t="s">
        <v>358</v>
      </c>
      <c r="E76" s="11"/>
      <c r="F76" s="157">
        <v>1000000</v>
      </c>
    </row>
    <row r="77" spans="1:6" ht="12.75">
      <c r="A77" s="316"/>
      <c r="B77" s="11">
        <v>6</v>
      </c>
      <c r="C77" s="163"/>
      <c r="D77" s="141" t="s">
        <v>359</v>
      </c>
      <c r="E77" s="11"/>
      <c r="F77" s="157">
        <v>1000000</v>
      </c>
    </row>
    <row r="78" spans="1:6" ht="12.75">
      <c r="A78" s="316"/>
      <c r="B78" s="11">
        <v>7</v>
      </c>
      <c r="C78" s="149" t="s">
        <v>360</v>
      </c>
      <c r="D78" s="102" t="s">
        <v>361</v>
      </c>
      <c r="E78" s="164">
        <v>2000000</v>
      </c>
      <c r="F78" s="11"/>
    </row>
    <row r="79" spans="1:6" ht="12.75">
      <c r="A79" s="316"/>
      <c r="B79" s="11">
        <v>8</v>
      </c>
      <c r="C79" s="150"/>
      <c r="D79" s="102" t="s">
        <v>362</v>
      </c>
      <c r="E79" s="164">
        <v>10000000</v>
      </c>
      <c r="F79" s="11"/>
    </row>
    <row r="80" spans="1:6" ht="12.75">
      <c r="A80" s="316"/>
      <c r="B80" s="11">
        <v>9</v>
      </c>
      <c r="C80" s="165" t="s">
        <v>363</v>
      </c>
      <c r="D80" s="128" t="s">
        <v>562</v>
      </c>
      <c r="E80" s="166">
        <v>500000</v>
      </c>
      <c r="F80" s="11"/>
    </row>
    <row r="81" spans="1:6" ht="12.75">
      <c r="A81" s="316"/>
      <c r="B81" s="11">
        <v>10</v>
      </c>
      <c r="C81" s="165"/>
      <c r="D81" s="128" t="s">
        <v>364</v>
      </c>
      <c r="E81" s="166">
        <v>500000</v>
      </c>
      <c r="F81" s="11"/>
    </row>
    <row r="82" spans="1:6" ht="12.75">
      <c r="A82" s="316"/>
      <c r="B82" s="11">
        <v>11</v>
      </c>
      <c r="C82" s="165"/>
      <c r="D82" s="128" t="s">
        <v>365</v>
      </c>
      <c r="E82" s="166">
        <v>500000</v>
      </c>
      <c r="F82" s="11"/>
    </row>
    <row r="83" spans="1:6" ht="12.75">
      <c r="A83" s="316"/>
      <c r="B83" s="11">
        <v>12</v>
      </c>
      <c r="C83" s="165"/>
      <c r="D83" s="128" t="s">
        <v>366</v>
      </c>
      <c r="E83" s="166">
        <v>500000</v>
      </c>
      <c r="F83" s="11"/>
    </row>
    <row r="84" spans="1:6" ht="12.75">
      <c r="A84" s="316"/>
      <c r="B84" s="11">
        <v>13</v>
      </c>
      <c r="C84" s="165"/>
      <c r="D84" s="128" t="s">
        <v>367</v>
      </c>
      <c r="E84" s="166">
        <v>200000</v>
      </c>
      <c r="F84" s="11"/>
    </row>
    <row r="85" spans="1:6" ht="12.75">
      <c r="A85" s="316"/>
      <c r="B85" s="11">
        <v>14</v>
      </c>
      <c r="C85" s="165"/>
      <c r="D85" s="128" t="s">
        <v>368</v>
      </c>
      <c r="E85" s="166">
        <v>1000000</v>
      </c>
      <c r="F85" s="11"/>
    </row>
    <row r="86" spans="1:6" ht="12.75">
      <c r="A86" s="316"/>
      <c r="B86" s="11">
        <v>15</v>
      </c>
      <c r="C86" s="165"/>
      <c r="D86" s="128" t="s">
        <v>563</v>
      </c>
      <c r="E86" s="166">
        <v>5000000</v>
      </c>
      <c r="F86" s="11"/>
    </row>
    <row r="87" spans="1:6" ht="12.75">
      <c r="A87" s="316"/>
      <c r="B87" s="11">
        <v>16</v>
      </c>
      <c r="C87" s="165"/>
      <c r="D87" s="128" t="s">
        <v>369</v>
      </c>
      <c r="E87" s="166">
        <v>1000000</v>
      </c>
      <c r="F87" s="11"/>
    </row>
    <row r="88" spans="1:6" ht="12.75">
      <c r="A88" s="316"/>
      <c r="B88" s="11">
        <v>17</v>
      </c>
      <c r="C88" s="165"/>
      <c r="D88" s="128" t="s">
        <v>370</v>
      </c>
      <c r="E88" s="166">
        <v>5000000</v>
      </c>
      <c r="F88" s="11"/>
    </row>
    <row r="89" spans="1:6" ht="12.75">
      <c r="A89" s="316"/>
      <c r="B89" s="11">
        <v>18</v>
      </c>
      <c r="C89" s="165"/>
      <c r="D89" s="128" t="s">
        <v>564</v>
      </c>
      <c r="E89" s="166">
        <v>5000000</v>
      </c>
      <c r="F89" s="11"/>
    </row>
    <row r="90" spans="1:6" ht="12.75">
      <c r="A90" s="316"/>
      <c r="B90" s="11">
        <v>19</v>
      </c>
      <c r="C90" s="165"/>
      <c r="D90" s="128" t="s">
        <v>565</v>
      </c>
      <c r="E90" s="166">
        <v>5000000</v>
      </c>
      <c r="F90" s="11"/>
    </row>
    <row r="91" spans="1:6" ht="12.75">
      <c r="A91" s="316"/>
      <c r="B91" s="11">
        <v>20</v>
      </c>
      <c r="C91" s="165"/>
      <c r="D91" s="128" t="s">
        <v>371</v>
      </c>
      <c r="E91" s="11"/>
      <c r="F91" s="166">
        <v>1900000</v>
      </c>
    </row>
    <row r="92" spans="1:6" ht="12.75">
      <c r="A92" s="316"/>
      <c r="B92" s="11">
        <v>21</v>
      </c>
      <c r="C92" s="165"/>
      <c r="D92" s="128" t="s">
        <v>372</v>
      </c>
      <c r="E92" s="166">
        <v>10000000</v>
      </c>
      <c r="F92" s="11"/>
    </row>
    <row r="93" spans="1:6" ht="12.75">
      <c r="A93" s="316"/>
      <c r="B93" s="11">
        <v>22</v>
      </c>
      <c r="C93" s="165"/>
      <c r="D93" s="128" t="s">
        <v>373</v>
      </c>
      <c r="E93" s="166">
        <v>10000000</v>
      </c>
      <c r="F93" s="11"/>
    </row>
    <row r="94" spans="1:6" ht="12.75">
      <c r="A94" s="316"/>
      <c r="B94" s="11">
        <v>23</v>
      </c>
      <c r="C94" s="165"/>
      <c r="D94" s="128" t="s">
        <v>566</v>
      </c>
      <c r="E94" s="166">
        <v>2000000</v>
      </c>
      <c r="F94" s="11"/>
    </row>
    <row r="95" spans="1:6" ht="12.75">
      <c r="A95" s="316"/>
      <c r="B95" s="11">
        <v>24</v>
      </c>
      <c r="C95" s="165"/>
      <c r="D95" s="128" t="s">
        <v>567</v>
      </c>
      <c r="E95" s="166">
        <v>1000000</v>
      </c>
      <c r="F95" s="11"/>
    </row>
    <row r="96" spans="1:6" ht="12.75">
      <c r="A96" s="316"/>
      <c r="B96" s="11">
        <v>25</v>
      </c>
      <c r="C96" s="32" t="s">
        <v>374</v>
      </c>
      <c r="D96" s="167" t="s">
        <v>375</v>
      </c>
      <c r="E96" s="166">
        <v>500000</v>
      </c>
      <c r="F96" s="11"/>
    </row>
    <row r="97" spans="1:6" ht="12.75">
      <c r="A97" s="316"/>
      <c r="B97" s="11">
        <v>26</v>
      </c>
      <c r="C97" s="168"/>
      <c r="D97" s="128" t="s">
        <v>568</v>
      </c>
      <c r="E97" s="166">
        <v>1000000</v>
      </c>
      <c r="F97" s="11"/>
    </row>
    <row r="98" spans="1:6" ht="12.75">
      <c r="A98" s="311"/>
      <c r="B98" s="11">
        <v>27</v>
      </c>
      <c r="C98" s="169"/>
      <c r="D98" s="115" t="s">
        <v>376</v>
      </c>
      <c r="E98" s="170">
        <v>500000</v>
      </c>
      <c r="F98" s="11"/>
    </row>
    <row r="99" spans="1:6" ht="12.75">
      <c r="A99" s="100"/>
      <c r="B99" s="100"/>
      <c r="C99" s="156" t="s">
        <v>329</v>
      </c>
      <c r="D99" s="151"/>
      <c r="E99" s="19">
        <f>SUM(E72:E98)</f>
        <v>64612000</v>
      </c>
      <c r="F99" s="171">
        <f>SUM(F72:F98)</f>
        <v>82382000</v>
      </c>
    </row>
    <row r="100" spans="1:6" ht="12.75">
      <c r="A100" s="310">
        <v>10</v>
      </c>
      <c r="B100" s="11"/>
      <c r="C100" s="101"/>
      <c r="D100" s="107" t="s">
        <v>385</v>
      </c>
      <c r="E100" s="172">
        <f>E71+E99</f>
        <v>620104000</v>
      </c>
      <c r="F100" s="173">
        <f>F71+F99</f>
        <v>672027000</v>
      </c>
    </row>
    <row r="101" spans="1:6" ht="12.75">
      <c r="A101" s="316"/>
      <c r="B101" s="11">
        <v>1</v>
      </c>
      <c r="C101" s="147">
        <v>40431</v>
      </c>
      <c r="D101" s="28" t="s">
        <v>569</v>
      </c>
      <c r="E101" s="174">
        <v>5000000</v>
      </c>
      <c r="F101" s="11"/>
    </row>
    <row r="102" spans="1:6" ht="12.75">
      <c r="A102" s="311"/>
      <c r="B102" s="11">
        <v>2</v>
      </c>
      <c r="C102" s="161" t="s">
        <v>377</v>
      </c>
      <c r="D102" s="175" t="s">
        <v>570</v>
      </c>
      <c r="E102" s="174">
        <v>20000000</v>
      </c>
      <c r="F102" s="11"/>
    </row>
    <row r="103" spans="1:6" ht="12.75">
      <c r="A103" s="100"/>
      <c r="B103" s="100"/>
      <c r="C103" s="156" t="s">
        <v>329</v>
      </c>
      <c r="D103" s="151"/>
      <c r="E103" s="19">
        <f>SUM(E101:E102)</f>
        <v>25000000</v>
      </c>
      <c r="F103" s="100"/>
    </row>
    <row r="104" spans="1:6" ht="12.75">
      <c r="A104" s="310">
        <v>11</v>
      </c>
      <c r="B104" s="11"/>
      <c r="C104" s="101"/>
      <c r="D104" s="107" t="s">
        <v>385</v>
      </c>
      <c r="E104" s="176">
        <f>E100+E103</f>
        <v>645104000</v>
      </c>
      <c r="F104" s="176">
        <f>F100+F103</f>
        <v>672027000</v>
      </c>
    </row>
    <row r="105" spans="1:6" ht="12.75">
      <c r="A105" s="316"/>
      <c r="B105" s="11">
        <v>1</v>
      </c>
      <c r="C105" s="177" t="s">
        <v>378</v>
      </c>
      <c r="D105" s="28" t="s">
        <v>571</v>
      </c>
      <c r="E105" s="27">
        <v>1100000</v>
      </c>
      <c r="F105" s="11"/>
    </row>
    <row r="106" spans="1:6" ht="12.75">
      <c r="A106" s="316"/>
      <c r="B106" s="11">
        <v>2</v>
      </c>
      <c r="C106" s="158" t="s">
        <v>379</v>
      </c>
      <c r="D106" s="28" t="s">
        <v>380</v>
      </c>
      <c r="E106" s="27">
        <v>4000000</v>
      </c>
      <c r="F106" s="11"/>
    </row>
    <row r="107" spans="1:6" ht="12.75">
      <c r="A107" s="316"/>
      <c r="B107" s="11">
        <v>3</v>
      </c>
      <c r="C107" s="161" t="s">
        <v>381</v>
      </c>
      <c r="D107" s="111" t="s">
        <v>572</v>
      </c>
      <c r="E107" s="27">
        <v>2000000</v>
      </c>
      <c r="F107" s="11"/>
    </row>
    <row r="108" spans="1:6" ht="12.75">
      <c r="A108" s="316"/>
      <c r="B108" s="11">
        <v>4</v>
      </c>
      <c r="C108" s="158" t="s">
        <v>382</v>
      </c>
      <c r="D108" s="175" t="s">
        <v>384</v>
      </c>
      <c r="E108" s="11"/>
      <c r="F108" s="12">
        <v>462420000</v>
      </c>
    </row>
    <row r="109" spans="1:6" ht="12.75">
      <c r="A109" s="311"/>
      <c r="B109" s="11">
        <v>5</v>
      </c>
      <c r="C109" s="158" t="s">
        <v>383</v>
      </c>
      <c r="D109" s="175" t="s">
        <v>573</v>
      </c>
      <c r="E109" s="15">
        <v>2000000</v>
      </c>
      <c r="F109" s="11"/>
    </row>
    <row r="110" spans="1:6" ht="12.75">
      <c r="A110" s="100"/>
      <c r="B110" s="100"/>
      <c r="C110" s="178" t="s">
        <v>329</v>
      </c>
      <c r="D110" s="179"/>
      <c r="E110" s="19">
        <f>SUM(E105:E109)</f>
        <v>9100000</v>
      </c>
      <c r="F110" s="119">
        <f>SUM(F105:F109)</f>
        <v>462420000</v>
      </c>
    </row>
    <row r="111" spans="1:8" s="10" customFormat="1" ht="15" customHeight="1">
      <c r="A111" s="310">
        <v>12</v>
      </c>
      <c r="B111" s="180"/>
      <c r="C111" s="181"/>
      <c r="D111" s="182" t="s">
        <v>385</v>
      </c>
      <c r="E111" s="176">
        <f>E104+E110</f>
        <v>654204000</v>
      </c>
      <c r="F111" s="176">
        <f>F104+F110</f>
        <v>1134447000</v>
      </c>
      <c r="G111" s="9"/>
      <c r="H111" s="9"/>
    </row>
    <row r="112" spans="1:9" s="10" customFormat="1" ht="14.25" customHeight="1">
      <c r="A112" s="316"/>
      <c r="B112" s="110">
        <v>1</v>
      </c>
      <c r="C112" s="122">
        <v>40494</v>
      </c>
      <c r="D112" s="183" t="s">
        <v>391</v>
      </c>
      <c r="E112" s="12">
        <v>2000000</v>
      </c>
      <c r="F112" s="11"/>
      <c r="G112" s="16"/>
      <c r="H112" s="16"/>
      <c r="I112" s="16"/>
    </row>
    <row r="113" spans="1:9" s="10" customFormat="1" ht="14.25" customHeight="1">
      <c r="A113" s="316"/>
      <c r="B113" s="110">
        <v>2</v>
      </c>
      <c r="C113" s="122"/>
      <c r="D113" s="13" t="s">
        <v>574</v>
      </c>
      <c r="E113" s="12">
        <v>2000000</v>
      </c>
      <c r="F113" s="11"/>
      <c r="G113" s="16"/>
      <c r="H113" s="16"/>
      <c r="I113" s="16"/>
    </row>
    <row r="114" spans="1:9" s="10" customFormat="1" ht="14.25" customHeight="1">
      <c r="A114" s="316"/>
      <c r="B114" s="110">
        <v>3</v>
      </c>
      <c r="C114" s="110"/>
      <c r="D114" s="111" t="s">
        <v>575</v>
      </c>
      <c r="E114" s="12">
        <v>5000000</v>
      </c>
      <c r="F114" s="11"/>
      <c r="G114" s="16"/>
      <c r="H114" s="83"/>
      <c r="I114" s="16"/>
    </row>
    <row r="115" spans="1:9" s="10" customFormat="1" ht="14.25" customHeight="1">
      <c r="A115" s="316"/>
      <c r="B115" s="110">
        <v>4</v>
      </c>
      <c r="C115" s="184" t="s">
        <v>392</v>
      </c>
      <c r="D115" s="13" t="s">
        <v>393</v>
      </c>
      <c r="E115" s="12">
        <v>3000000</v>
      </c>
      <c r="F115" s="11"/>
      <c r="G115" s="16"/>
      <c r="H115" s="84"/>
      <c r="I115" s="16"/>
    </row>
    <row r="116" spans="1:9" s="10" customFormat="1" ht="14.25" customHeight="1">
      <c r="A116" s="316"/>
      <c r="B116" s="110">
        <v>5</v>
      </c>
      <c r="C116" s="147"/>
      <c r="D116" s="13" t="s">
        <v>394</v>
      </c>
      <c r="E116" s="12">
        <v>3000000</v>
      </c>
      <c r="F116" s="11"/>
      <c r="G116" s="16"/>
      <c r="H116" s="84"/>
      <c r="I116" s="16"/>
    </row>
    <row r="117" spans="1:9" s="10" customFormat="1" ht="14.25" customHeight="1">
      <c r="A117" s="316"/>
      <c r="B117" s="110">
        <v>6</v>
      </c>
      <c r="C117" s="127" t="s">
        <v>396</v>
      </c>
      <c r="D117" s="11" t="s">
        <v>397</v>
      </c>
      <c r="E117" s="12">
        <v>500000</v>
      </c>
      <c r="F117" s="11"/>
      <c r="G117" s="16"/>
      <c r="H117" s="84"/>
      <c r="I117" s="16"/>
    </row>
    <row r="118" spans="1:9" s="10" customFormat="1" ht="14.25" customHeight="1">
      <c r="A118" s="316"/>
      <c r="B118" s="132">
        <v>7</v>
      </c>
      <c r="C118" s="114" t="s">
        <v>398</v>
      </c>
      <c r="D118" s="13" t="s">
        <v>399</v>
      </c>
      <c r="E118" s="15">
        <v>600000</v>
      </c>
      <c r="F118" s="11"/>
      <c r="G118" s="16"/>
      <c r="H118" s="84"/>
      <c r="I118" s="16"/>
    </row>
    <row r="119" spans="1:9" s="10" customFormat="1" ht="15.75" customHeight="1">
      <c r="A119" s="316"/>
      <c r="B119" s="132">
        <v>8</v>
      </c>
      <c r="C119" s="114" t="s">
        <v>505</v>
      </c>
      <c r="D119" s="13" t="s">
        <v>498</v>
      </c>
      <c r="E119" s="15">
        <v>1038136</v>
      </c>
      <c r="F119" s="11"/>
      <c r="G119" s="16"/>
      <c r="H119" s="84"/>
      <c r="I119" s="16"/>
    </row>
    <row r="120" spans="1:9" s="10" customFormat="1" ht="14.25" customHeight="1">
      <c r="A120" s="316"/>
      <c r="B120" s="132">
        <v>9</v>
      </c>
      <c r="C120" s="114"/>
      <c r="D120" s="13" t="s">
        <v>499</v>
      </c>
      <c r="E120" s="15">
        <v>2000000</v>
      </c>
      <c r="F120" s="11"/>
      <c r="G120" s="16"/>
      <c r="H120" s="84"/>
      <c r="I120" s="16"/>
    </row>
    <row r="121" spans="1:9" s="10" customFormat="1" ht="14.25" customHeight="1">
      <c r="A121" s="316"/>
      <c r="B121" s="132">
        <v>10</v>
      </c>
      <c r="C121" s="114"/>
      <c r="D121" s="13" t="s">
        <v>576</v>
      </c>
      <c r="E121" s="15">
        <v>2000000</v>
      </c>
      <c r="F121" s="11"/>
      <c r="G121" s="16"/>
      <c r="H121" s="84"/>
      <c r="I121" s="16"/>
    </row>
    <row r="122" spans="1:9" s="10" customFormat="1" ht="14.25" customHeight="1">
      <c r="A122" s="316"/>
      <c r="B122" s="132">
        <v>11</v>
      </c>
      <c r="C122" s="114"/>
      <c r="D122" s="13" t="s">
        <v>500</v>
      </c>
      <c r="E122" s="15">
        <v>3000000</v>
      </c>
      <c r="F122" s="11"/>
      <c r="G122" s="16"/>
      <c r="H122" s="84"/>
      <c r="I122" s="16"/>
    </row>
    <row r="123" spans="1:9" s="10" customFormat="1" ht="14.25">
      <c r="A123" s="316"/>
      <c r="B123" s="132">
        <v>12</v>
      </c>
      <c r="C123" s="114"/>
      <c r="D123" s="13" t="s">
        <v>501</v>
      </c>
      <c r="E123" s="15">
        <v>500000</v>
      </c>
      <c r="F123" s="11"/>
      <c r="G123" s="16"/>
      <c r="H123" s="84"/>
      <c r="I123" s="16"/>
    </row>
    <row r="124" spans="1:9" s="10" customFormat="1" ht="14.25">
      <c r="A124" s="316"/>
      <c r="B124" s="132">
        <v>13</v>
      </c>
      <c r="C124" s="114"/>
      <c r="D124" s="13" t="s">
        <v>502</v>
      </c>
      <c r="E124" s="15">
        <v>500000</v>
      </c>
      <c r="F124" s="11"/>
      <c r="G124" s="16"/>
      <c r="H124" s="84"/>
      <c r="I124" s="16"/>
    </row>
    <row r="125" spans="1:9" s="10" customFormat="1" ht="14.25">
      <c r="A125" s="316"/>
      <c r="B125" s="132">
        <v>14</v>
      </c>
      <c r="C125" s="114"/>
      <c r="D125" s="13" t="s">
        <v>503</v>
      </c>
      <c r="E125" s="15"/>
      <c r="F125" s="11"/>
      <c r="G125" s="16"/>
      <c r="H125" s="84"/>
      <c r="I125" s="16"/>
    </row>
    <row r="126" spans="1:9" s="10" customFormat="1" ht="14.25">
      <c r="A126" s="316"/>
      <c r="B126" s="132"/>
      <c r="C126" s="114"/>
      <c r="D126" s="13" t="s">
        <v>504</v>
      </c>
      <c r="E126" s="15"/>
      <c r="F126" s="11"/>
      <c r="G126" s="16"/>
      <c r="H126" s="84"/>
      <c r="I126" s="16"/>
    </row>
    <row r="127" spans="1:9" s="10" customFormat="1" ht="14.25">
      <c r="A127" s="311"/>
      <c r="B127" s="132">
        <v>15</v>
      </c>
      <c r="C127" s="114"/>
      <c r="D127" s="13" t="s">
        <v>544</v>
      </c>
      <c r="E127" s="101"/>
      <c r="F127" s="15">
        <v>100000000</v>
      </c>
      <c r="G127" s="16"/>
      <c r="H127" s="84"/>
      <c r="I127" s="16"/>
    </row>
    <row r="128" spans="1:6" ht="12.75">
      <c r="A128" s="100"/>
      <c r="B128" s="100"/>
      <c r="C128" s="178" t="s">
        <v>329</v>
      </c>
      <c r="D128" s="100"/>
      <c r="E128" s="19">
        <f>SUM(E112:E127)</f>
        <v>25138136</v>
      </c>
      <c r="F128" s="119">
        <f>SUM(F112:F127)</f>
        <v>100000000</v>
      </c>
    </row>
    <row r="129" spans="1:6" ht="12.75">
      <c r="A129" s="102"/>
      <c r="B129" s="101"/>
      <c r="C129" s="102"/>
      <c r="D129" s="185" t="s">
        <v>543</v>
      </c>
      <c r="E129" s="17">
        <f>E111+E128</f>
        <v>679342136</v>
      </c>
      <c r="F129" s="17">
        <f>F111+F128</f>
        <v>1234447000</v>
      </c>
    </row>
    <row r="130" spans="1:6" ht="14.25">
      <c r="A130" s="2"/>
      <c r="F130" s="78"/>
    </row>
    <row r="131" ht="14.25">
      <c r="A131" s="2"/>
    </row>
    <row r="132" ht="14.25">
      <c r="A132" s="2"/>
    </row>
    <row r="133" spans="1:6" ht="14.25">
      <c r="A133" s="2"/>
      <c r="E133" s="10" t="s">
        <v>532</v>
      </c>
      <c r="F133" s="96"/>
    </row>
    <row r="134" ht="14.25">
      <c r="A134" s="2"/>
    </row>
    <row r="135" ht="14.25">
      <c r="A135" s="2"/>
    </row>
    <row r="136" spans="1:5" ht="14.25">
      <c r="A136" s="2"/>
      <c r="E136" s="10"/>
    </row>
    <row r="142" ht="14.25">
      <c r="E142" t="s">
        <v>545</v>
      </c>
    </row>
  </sheetData>
  <sheetProtection/>
  <mergeCells count="15">
    <mergeCell ref="A111:A127"/>
    <mergeCell ref="A13:A33"/>
    <mergeCell ref="A35:A44"/>
    <mergeCell ref="A104:A109"/>
    <mergeCell ref="A100:A102"/>
    <mergeCell ref="A71:A98"/>
    <mergeCell ref="A62:A69"/>
    <mergeCell ref="A53:A60"/>
    <mergeCell ref="A46:A51"/>
    <mergeCell ref="E11:F11"/>
    <mergeCell ref="D11:D12"/>
    <mergeCell ref="A11:A12"/>
    <mergeCell ref="B11:B12"/>
    <mergeCell ref="C11:C12"/>
    <mergeCell ref="A9:F10"/>
  </mergeCells>
  <printOptions/>
  <pageMargins left="0.2" right="0.2" top="0.25" bottom="0.3" header="0.17" footer="0.17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91"/>
  <sheetViews>
    <sheetView tabSelected="1" zoomScalePageLayoutView="0" workbookViewId="0" topLeftCell="A81">
      <selection activeCell="D95" sqref="D95"/>
    </sheetView>
  </sheetViews>
  <sheetFormatPr defaultColWidth="9.140625" defaultRowHeight="12.75"/>
  <cols>
    <col min="1" max="1" width="7.28125" style="101" customWidth="1"/>
    <col min="2" max="2" width="5.8515625" style="101" customWidth="1"/>
    <col min="3" max="3" width="10.57421875" style="101" customWidth="1"/>
    <col min="4" max="4" width="49.7109375" style="101" customWidth="1"/>
    <col min="5" max="5" width="47.57421875" style="101" customWidth="1"/>
    <col min="6" max="6" width="15.28125" style="101" customWidth="1"/>
    <col min="7" max="16384" width="9.140625" style="101" customWidth="1"/>
  </cols>
  <sheetData>
    <row r="2" spans="2:5" ht="14.25">
      <c r="B2" s="323" t="s">
        <v>534</v>
      </c>
      <c r="C2" s="323"/>
      <c r="D2" s="323"/>
      <c r="E2" s="223" t="s">
        <v>538</v>
      </c>
    </row>
    <row r="3" spans="2:5" ht="14.25">
      <c r="B3" s="323" t="s">
        <v>1321</v>
      </c>
      <c r="C3" s="323"/>
      <c r="D3" s="323"/>
      <c r="E3" s="223" t="s">
        <v>539</v>
      </c>
    </row>
    <row r="4" spans="2:4" ht="14.25">
      <c r="B4" s="323" t="s">
        <v>535</v>
      </c>
      <c r="C4" s="323"/>
      <c r="D4" s="323"/>
    </row>
    <row r="5" spans="2:5" ht="14.25">
      <c r="B5" s="323" t="s">
        <v>536</v>
      </c>
      <c r="C5" s="323"/>
      <c r="D5" s="323"/>
      <c r="E5" s="333" t="s">
        <v>590</v>
      </c>
    </row>
    <row r="6" spans="2:4" ht="14.25">
      <c r="B6" s="392" t="s">
        <v>537</v>
      </c>
      <c r="C6" s="392"/>
      <c r="D6" s="392"/>
    </row>
    <row r="7" ht="14.25">
      <c r="D7" s="393"/>
    </row>
    <row r="8" spans="1:6" ht="14.25" customHeight="1">
      <c r="A8" s="319" t="s">
        <v>507</v>
      </c>
      <c r="B8" s="319"/>
      <c r="C8" s="319"/>
      <c r="D8" s="319"/>
      <c r="E8" s="319"/>
      <c r="F8" s="319"/>
    </row>
    <row r="9" spans="1:6" ht="15" customHeight="1">
      <c r="A9" s="315"/>
      <c r="B9" s="315"/>
      <c r="C9" s="315"/>
      <c r="D9" s="315"/>
      <c r="E9" s="315"/>
      <c r="F9" s="315"/>
    </row>
    <row r="10" spans="1:6" ht="12.75">
      <c r="A10" s="178" t="s">
        <v>330</v>
      </c>
      <c r="B10" s="178" t="s">
        <v>432</v>
      </c>
      <c r="C10" s="186" t="s">
        <v>310</v>
      </c>
      <c r="D10" s="187" t="s">
        <v>311</v>
      </c>
      <c r="E10" s="103" t="s">
        <v>390</v>
      </c>
      <c r="F10" s="188" t="s">
        <v>389</v>
      </c>
    </row>
    <row r="11" spans="1:6" ht="12.75">
      <c r="A11" s="320" t="s">
        <v>423</v>
      </c>
      <c r="B11" s="189"/>
      <c r="C11" s="190"/>
      <c r="D11" s="107" t="s">
        <v>328</v>
      </c>
      <c r="E11" s="191"/>
      <c r="F11" s="192"/>
    </row>
    <row r="12" spans="1:6" ht="12.75">
      <c r="A12" s="321"/>
      <c r="B12" s="193">
        <v>1</v>
      </c>
      <c r="C12" s="190"/>
      <c r="D12" s="194" t="s">
        <v>521</v>
      </c>
      <c r="E12" s="195" t="s">
        <v>472</v>
      </c>
      <c r="F12" s="164">
        <v>15000000</v>
      </c>
    </row>
    <row r="13" spans="1:6" ht="12.75">
      <c r="A13" s="321"/>
      <c r="B13" s="193"/>
      <c r="C13" s="190"/>
      <c r="D13" s="194" t="s">
        <v>522</v>
      </c>
      <c r="E13" s="195" t="s">
        <v>471</v>
      </c>
      <c r="F13" s="164"/>
    </row>
    <row r="14" spans="1:6" ht="12.75">
      <c r="A14" s="321"/>
      <c r="B14" s="193">
        <v>2</v>
      </c>
      <c r="C14" s="155"/>
      <c r="D14" s="195" t="s">
        <v>401</v>
      </c>
      <c r="E14" s="205" t="s">
        <v>402</v>
      </c>
      <c r="F14" s="112">
        <v>5000000</v>
      </c>
    </row>
    <row r="15" spans="1:6" ht="12.75">
      <c r="A15" s="321"/>
      <c r="B15" s="193">
        <v>3</v>
      </c>
      <c r="C15" s="155"/>
      <c r="D15" s="195" t="s">
        <v>403</v>
      </c>
      <c r="E15" s="205" t="s">
        <v>404</v>
      </c>
      <c r="F15" s="112">
        <v>1000000</v>
      </c>
    </row>
    <row r="16" spans="1:6" ht="12.75">
      <c r="A16" s="321"/>
      <c r="B16" s="193">
        <v>4</v>
      </c>
      <c r="C16" s="155"/>
      <c r="D16" s="195" t="s">
        <v>577</v>
      </c>
      <c r="E16" s="205" t="s">
        <v>405</v>
      </c>
      <c r="F16" s="112">
        <v>2000000</v>
      </c>
    </row>
    <row r="17" spans="1:6" ht="12.75">
      <c r="A17" s="321"/>
      <c r="B17" s="193">
        <v>5</v>
      </c>
      <c r="C17" s="155"/>
      <c r="D17" s="195" t="s">
        <v>406</v>
      </c>
      <c r="E17" s="205" t="s">
        <v>407</v>
      </c>
      <c r="F17" s="112">
        <v>3000000</v>
      </c>
    </row>
    <row r="18" spans="1:6" ht="12.75">
      <c r="A18" s="321"/>
      <c r="B18" s="193">
        <v>6</v>
      </c>
      <c r="C18" s="155"/>
      <c r="D18" s="195" t="s">
        <v>408</v>
      </c>
      <c r="E18" s="205" t="s">
        <v>409</v>
      </c>
      <c r="F18" s="112">
        <v>1000000</v>
      </c>
    </row>
    <row r="19" spans="1:6" ht="12.75">
      <c r="A19" s="321"/>
      <c r="B19" s="193">
        <v>7</v>
      </c>
      <c r="C19" s="155"/>
      <c r="D19" s="195" t="s">
        <v>410</v>
      </c>
      <c r="E19" s="205" t="s">
        <v>411</v>
      </c>
      <c r="F19" s="112">
        <v>2000000</v>
      </c>
    </row>
    <row r="20" spans="1:6" ht="12.75">
      <c r="A20" s="321"/>
      <c r="B20" s="193">
        <v>8</v>
      </c>
      <c r="C20" s="155"/>
      <c r="D20" s="195" t="s">
        <v>412</v>
      </c>
      <c r="E20" s="205" t="s">
        <v>413</v>
      </c>
      <c r="F20" s="112">
        <v>50000000</v>
      </c>
    </row>
    <row r="21" spans="1:6" ht="12.75">
      <c r="A21" s="321"/>
      <c r="B21" s="193">
        <v>9</v>
      </c>
      <c r="C21" s="155"/>
      <c r="D21" s="195" t="s">
        <v>578</v>
      </c>
      <c r="E21" s="205" t="s">
        <v>414</v>
      </c>
      <c r="F21" s="112">
        <v>2000000</v>
      </c>
    </row>
    <row r="22" spans="1:6" ht="12.75">
      <c r="A22" s="321"/>
      <c r="B22" s="193">
        <v>10</v>
      </c>
      <c r="C22" s="155"/>
      <c r="D22" s="196" t="s">
        <v>579</v>
      </c>
      <c r="E22" s="205" t="s">
        <v>415</v>
      </c>
      <c r="F22" s="112">
        <v>2000000</v>
      </c>
    </row>
    <row r="23" spans="1:6" ht="12.75">
      <c r="A23" s="321"/>
      <c r="B23" s="193">
        <v>11</v>
      </c>
      <c r="C23" s="155" t="s">
        <v>483</v>
      </c>
      <c r="D23" s="195" t="s">
        <v>416</v>
      </c>
      <c r="E23" s="205" t="s">
        <v>417</v>
      </c>
      <c r="F23" s="112">
        <v>6750000</v>
      </c>
    </row>
    <row r="24" spans="1:6" ht="12.75">
      <c r="A24" s="321"/>
      <c r="B24" s="193">
        <v>12</v>
      </c>
      <c r="C24" s="155"/>
      <c r="D24" s="196" t="s">
        <v>418</v>
      </c>
      <c r="E24" s="205" t="s">
        <v>419</v>
      </c>
      <c r="F24" s="112">
        <v>6000000</v>
      </c>
    </row>
    <row r="25" spans="1:6" ht="12.75">
      <c r="A25" s="321"/>
      <c r="B25" s="193">
        <v>13</v>
      </c>
      <c r="C25" s="155"/>
      <c r="D25" s="195" t="s">
        <v>420</v>
      </c>
      <c r="E25" s="205" t="s">
        <v>415</v>
      </c>
      <c r="F25" s="112">
        <v>1500000</v>
      </c>
    </row>
    <row r="26" spans="1:6" ht="12.75">
      <c r="A26" s="321"/>
      <c r="B26" s="193">
        <v>14</v>
      </c>
      <c r="C26" s="155" t="s">
        <v>484</v>
      </c>
      <c r="D26" s="195" t="s">
        <v>421</v>
      </c>
      <c r="E26" s="205" t="s">
        <v>439</v>
      </c>
      <c r="F26" s="112">
        <v>270000</v>
      </c>
    </row>
    <row r="27" spans="1:6" ht="12.75">
      <c r="A27" s="321"/>
      <c r="B27" s="193">
        <v>15</v>
      </c>
      <c r="C27" s="155" t="s">
        <v>480</v>
      </c>
      <c r="D27" s="195" t="s">
        <v>421</v>
      </c>
      <c r="E27" s="205" t="s">
        <v>438</v>
      </c>
      <c r="F27" s="112">
        <v>152000</v>
      </c>
    </row>
    <row r="28" spans="1:6" ht="12.75">
      <c r="A28" s="321"/>
      <c r="B28" s="193">
        <v>16</v>
      </c>
      <c r="C28" s="155"/>
      <c r="D28" s="195" t="s">
        <v>416</v>
      </c>
      <c r="E28" s="205" t="s">
        <v>437</v>
      </c>
      <c r="F28" s="112">
        <v>13200000</v>
      </c>
    </row>
    <row r="29" spans="1:6" ht="12.75">
      <c r="A29" s="322"/>
      <c r="B29" s="193">
        <v>17</v>
      </c>
      <c r="C29" s="155" t="s">
        <v>478</v>
      </c>
      <c r="D29" s="195" t="s">
        <v>580</v>
      </c>
      <c r="E29" s="205" t="s">
        <v>422</v>
      </c>
      <c r="F29" s="112">
        <v>4000000</v>
      </c>
    </row>
    <row r="30" spans="1:6" ht="12.75">
      <c r="A30" s="178"/>
      <c r="B30" s="178"/>
      <c r="C30" s="197" t="s">
        <v>329</v>
      </c>
      <c r="D30" s="198"/>
      <c r="E30" s="100"/>
      <c r="F30" s="18">
        <v>114872000</v>
      </c>
    </row>
    <row r="31" spans="1:6" ht="12.75">
      <c r="A31" s="320">
        <v>5</v>
      </c>
      <c r="B31" s="193"/>
      <c r="C31" s="199"/>
      <c r="D31" s="107" t="s">
        <v>385</v>
      </c>
      <c r="E31" s="203"/>
      <c r="F31" s="200">
        <v>114872000</v>
      </c>
    </row>
    <row r="32" spans="1:6" ht="12.75">
      <c r="A32" s="321"/>
      <c r="B32" s="193">
        <v>1</v>
      </c>
      <c r="C32" s="199">
        <v>40273</v>
      </c>
      <c r="D32" s="202" t="s">
        <v>424</v>
      </c>
      <c r="E32" s="205" t="s">
        <v>434</v>
      </c>
      <c r="F32" s="208">
        <v>720000</v>
      </c>
    </row>
    <row r="33" spans="1:6" ht="12.75">
      <c r="A33" s="321"/>
      <c r="B33" s="193">
        <v>2</v>
      </c>
      <c r="C33" s="207"/>
      <c r="D33" s="202" t="s">
        <v>425</v>
      </c>
      <c r="E33" s="205" t="s">
        <v>435</v>
      </c>
      <c r="F33" s="208">
        <v>106000</v>
      </c>
    </row>
    <row r="34" spans="1:6" ht="12.75">
      <c r="A34" s="321"/>
      <c r="B34" s="193">
        <v>3</v>
      </c>
      <c r="C34" s="207"/>
      <c r="D34" s="202" t="s">
        <v>581</v>
      </c>
      <c r="E34" s="205" t="s">
        <v>433</v>
      </c>
      <c r="F34" s="112">
        <v>3000000</v>
      </c>
    </row>
    <row r="35" spans="1:6" ht="12.75">
      <c r="A35" s="321"/>
      <c r="B35" s="193">
        <v>4</v>
      </c>
      <c r="C35" s="201">
        <v>40303</v>
      </c>
      <c r="D35" s="202" t="s">
        <v>582</v>
      </c>
      <c r="E35" s="205" t="s">
        <v>426</v>
      </c>
      <c r="F35" s="112">
        <v>30000000</v>
      </c>
    </row>
    <row r="36" spans="1:6" ht="12.75">
      <c r="A36" s="321"/>
      <c r="B36" s="193"/>
      <c r="C36" s="201"/>
      <c r="D36" s="202" t="s">
        <v>583</v>
      </c>
      <c r="E36" s="205"/>
      <c r="F36" s="112"/>
    </row>
    <row r="37" spans="1:6" ht="12.75">
      <c r="A37" s="322"/>
      <c r="B37" s="193">
        <v>5</v>
      </c>
      <c r="C37" s="139"/>
      <c r="D37" s="202" t="s">
        <v>526</v>
      </c>
      <c r="E37" s="205" t="s">
        <v>436</v>
      </c>
      <c r="F37" s="112">
        <v>32000000</v>
      </c>
    </row>
    <row r="38" spans="1:6" ht="12.75">
      <c r="A38" s="178"/>
      <c r="B38" s="178"/>
      <c r="C38" s="156" t="s">
        <v>329</v>
      </c>
      <c r="D38" s="100"/>
      <c r="E38" s="100"/>
      <c r="F38" s="18">
        <v>65826000</v>
      </c>
    </row>
    <row r="39" spans="1:6" ht="12.75">
      <c r="A39" s="320">
        <v>7</v>
      </c>
      <c r="B39" s="193"/>
      <c r="C39" s="199"/>
      <c r="D39" s="107" t="s">
        <v>385</v>
      </c>
      <c r="E39" s="203"/>
      <c r="F39" s="200">
        <v>180696000</v>
      </c>
    </row>
    <row r="40" spans="1:6" ht="12.75">
      <c r="A40" s="322"/>
      <c r="B40" s="193">
        <v>1</v>
      </c>
      <c r="C40" s="204" t="s">
        <v>485</v>
      </c>
      <c r="D40" s="175" t="s">
        <v>509</v>
      </c>
      <c r="E40" s="205" t="s">
        <v>440</v>
      </c>
      <c r="F40" s="206">
        <v>10000000</v>
      </c>
    </row>
    <row r="41" spans="1:6" ht="12.75">
      <c r="A41" s="178"/>
      <c r="B41" s="178"/>
      <c r="C41" s="197" t="s">
        <v>329</v>
      </c>
      <c r="D41" s="198"/>
      <c r="E41" s="100"/>
      <c r="F41" s="19">
        <v>10000000</v>
      </c>
    </row>
    <row r="42" spans="1:6" ht="12.75">
      <c r="A42" s="320">
        <v>8</v>
      </c>
      <c r="B42" s="193"/>
      <c r="C42" s="202"/>
      <c r="D42" s="107" t="s">
        <v>385</v>
      </c>
      <c r="E42" s="205"/>
      <c r="F42" s="20">
        <v>190696000</v>
      </c>
    </row>
    <row r="43" spans="1:6" ht="12.75">
      <c r="A43" s="321"/>
      <c r="B43" s="193">
        <v>1</v>
      </c>
      <c r="C43" s="204" t="s">
        <v>486</v>
      </c>
      <c r="D43" s="175" t="s">
        <v>441</v>
      </c>
      <c r="E43" s="205" t="s">
        <v>442</v>
      </c>
      <c r="F43" s="208">
        <v>6500000</v>
      </c>
    </row>
    <row r="44" spans="1:6" ht="12.75">
      <c r="A44" s="322"/>
      <c r="B44" s="193">
        <v>2</v>
      </c>
      <c r="C44" s="207"/>
      <c r="D44" s="202" t="s">
        <v>584</v>
      </c>
      <c r="E44" s="205" t="s">
        <v>443</v>
      </c>
      <c r="F44" s="208">
        <v>4000000</v>
      </c>
    </row>
    <row r="45" spans="1:6" ht="12.75">
      <c r="A45" s="178"/>
      <c r="B45" s="178"/>
      <c r="C45" s="197" t="s">
        <v>329</v>
      </c>
      <c r="D45" s="198"/>
      <c r="E45" s="100"/>
      <c r="F45" s="19">
        <v>10500000</v>
      </c>
    </row>
    <row r="46" spans="1:6" ht="12.75">
      <c r="A46" s="320">
        <v>9</v>
      </c>
      <c r="B46" s="193"/>
      <c r="C46" s="159"/>
      <c r="D46" s="107" t="s">
        <v>385</v>
      </c>
      <c r="E46" s="205"/>
      <c r="F46" s="200">
        <v>201196000</v>
      </c>
    </row>
    <row r="47" spans="1:6" ht="12.75">
      <c r="A47" s="321"/>
      <c r="B47" s="193">
        <v>1</v>
      </c>
      <c r="C47" s="204" t="s">
        <v>427</v>
      </c>
      <c r="D47" s="175" t="s">
        <v>585</v>
      </c>
      <c r="E47" s="13" t="s">
        <v>444</v>
      </c>
      <c r="F47" s="209" t="s">
        <v>512</v>
      </c>
    </row>
    <row r="48" spans="1:6" ht="12.75">
      <c r="A48" s="321"/>
      <c r="B48" s="193">
        <v>2</v>
      </c>
      <c r="C48" s="33" t="s">
        <v>363</v>
      </c>
      <c r="D48" s="128" t="s">
        <v>445</v>
      </c>
      <c r="E48" s="205" t="s">
        <v>446</v>
      </c>
      <c r="F48" s="210">
        <v>7000000</v>
      </c>
    </row>
    <row r="49" spans="1:6" ht="12.75">
      <c r="A49" s="321"/>
      <c r="B49" s="193">
        <v>3</v>
      </c>
      <c r="C49" s="211"/>
      <c r="D49" s="128" t="s">
        <v>525</v>
      </c>
      <c r="E49" s="205" t="s">
        <v>447</v>
      </c>
      <c r="F49" s="213">
        <v>1000000</v>
      </c>
    </row>
    <row r="50" spans="1:6" ht="12.75">
      <c r="A50" s="321"/>
      <c r="B50" s="193">
        <v>4</v>
      </c>
      <c r="C50" s="212"/>
      <c r="D50" s="202"/>
      <c r="E50" s="205" t="s">
        <v>448</v>
      </c>
      <c r="F50" s="213">
        <v>500000</v>
      </c>
    </row>
    <row r="51" spans="1:6" ht="12.75">
      <c r="A51" s="321"/>
      <c r="B51" s="193">
        <v>5</v>
      </c>
      <c r="C51" s="139"/>
      <c r="D51" s="202"/>
      <c r="E51" s="205" t="s">
        <v>449</v>
      </c>
      <c r="F51" s="213">
        <v>300000</v>
      </c>
    </row>
    <row r="52" spans="1:6" ht="12.75">
      <c r="A52" s="321"/>
      <c r="B52" s="193">
        <v>6</v>
      </c>
      <c r="C52" s="139"/>
      <c r="D52" s="202"/>
      <c r="E52" s="205" t="s">
        <v>450</v>
      </c>
      <c r="F52" s="213">
        <v>600000</v>
      </c>
    </row>
    <row r="53" spans="1:6" ht="12.75">
      <c r="A53" s="321"/>
      <c r="B53" s="193">
        <v>7</v>
      </c>
      <c r="C53" s="139"/>
      <c r="D53" s="202"/>
      <c r="E53" s="205" t="s">
        <v>451</v>
      </c>
      <c r="F53" s="213">
        <v>1500000</v>
      </c>
    </row>
    <row r="54" spans="1:6" ht="12.75">
      <c r="A54" s="321"/>
      <c r="B54" s="193">
        <v>8</v>
      </c>
      <c r="C54" s="139"/>
      <c r="D54" s="205" t="s">
        <v>581</v>
      </c>
      <c r="E54" s="205" t="s">
        <v>452</v>
      </c>
      <c r="F54" s="213">
        <v>2050000</v>
      </c>
    </row>
    <row r="55" spans="1:6" ht="12.75">
      <c r="A55" s="321"/>
      <c r="B55" s="193">
        <v>9</v>
      </c>
      <c r="C55" s="139"/>
      <c r="D55" s="205" t="s">
        <v>454</v>
      </c>
      <c r="E55" s="205" t="s">
        <v>455</v>
      </c>
      <c r="F55" s="213"/>
    </row>
    <row r="56" spans="1:6" ht="12.75">
      <c r="A56" s="321"/>
      <c r="B56" s="193">
        <v>10</v>
      </c>
      <c r="C56" s="139"/>
      <c r="D56" s="205" t="s">
        <v>510</v>
      </c>
      <c r="E56" s="205" t="s">
        <v>453</v>
      </c>
      <c r="F56" s="213"/>
    </row>
    <row r="57" spans="1:6" ht="12.75">
      <c r="A57" s="321"/>
      <c r="B57" s="193">
        <v>11</v>
      </c>
      <c r="C57" s="211"/>
      <c r="D57" s="214" t="s">
        <v>456</v>
      </c>
      <c r="E57" s="205" t="s">
        <v>457</v>
      </c>
      <c r="F57" s="213">
        <v>2500000</v>
      </c>
    </row>
    <row r="58" spans="1:6" ht="12.75">
      <c r="A58" s="321"/>
      <c r="B58" s="193">
        <v>12</v>
      </c>
      <c r="C58" s="211"/>
      <c r="D58" s="214" t="s">
        <v>456</v>
      </c>
      <c r="E58" s="205" t="s">
        <v>458</v>
      </c>
      <c r="F58" s="213">
        <v>1300000</v>
      </c>
    </row>
    <row r="59" spans="1:6" ht="12.75">
      <c r="A59" s="321"/>
      <c r="B59" s="193">
        <v>13</v>
      </c>
      <c r="C59" s="207"/>
      <c r="D59" s="195" t="s">
        <v>511</v>
      </c>
      <c r="E59" s="205" t="s">
        <v>487</v>
      </c>
      <c r="F59" s="213">
        <v>5030000</v>
      </c>
    </row>
    <row r="60" spans="1:6" ht="12.75">
      <c r="A60" s="321"/>
      <c r="B60" s="193">
        <v>14</v>
      </c>
      <c r="C60" s="155" t="s">
        <v>374</v>
      </c>
      <c r="D60" s="195" t="s">
        <v>527</v>
      </c>
      <c r="E60" s="205" t="s">
        <v>459</v>
      </c>
      <c r="F60" s="112">
        <v>5000000</v>
      </c>
    </row>
    <row r="61" spans="1:6" ht="12.75">
      <c r="A61" s="322"/>
      <c r="B61" s="224">
        <v>15</v>
      </c>
      <c r="C61" s="225"/>
      <c r="D61" s="226" t="s">
        <v>460</v>
      </c>
      <c r="E61" s="99" t="s">
        <v>461</v>
      </c>
      <c r="F61" s="116">
        <v>500000</v>
      </c>
    </row>
    <row r="62" spans="1:6" ht="12.75">
      <c r="A62" s="178"/>
      <c r="B62" s="178"/>
      <c r="C62" s="21" t="s">
        <v>329</v>
      </c>
      <c r="D62" s="22"/>
      <c r="E62" s="23"/>
      <c r="F62" s="19">
        <v>27280000</v>
      </c>
    </row>
    <row r="63" spans="1:6" ht="12.75">
      <c r="A63" s="320">
        <v>10</v>
      </c>
      <c r="B63" s="189"/>
      <c r="C63" s="24"/>
      <c r="D63" s="227" t="s">
        <v>385</v>
      </c>
      <c r="E63" s="228"/>
      <c r="F63" s="229">
        <v>228476000</v>
      </c>
    </row>
    <row r="64" spans="1:6" ht="12.75">
      <c r="A64" s="321"/>
      <c r="B64" s="193">
        <v>1</v>
      </c>
      <c r="C64" s="216">
        <v>40219</v>
      </c>
      <c r="D64" s="217" t="s">
        <v>524</v>
      </c>
      <c r="E64" s="112" t="s">
        <v>462</v>
      </c>
      <c r="F64" s="174">
        <v>3500000</v>
      </c>
    </row>
    <row r="65" spans="1:6" ht="12.75">
      <c r="A65" s="322"/>
      <c r="B65" s="193">
        <v>2</v>
      </c>
      <c r="C65" s="204" t="s">
        <v>428</v>
      </c>
      <c r="D65" s="217" t="s">
        <v>463</v>
      </c>
      <c r="E65" s="112" t="s">
        <v>464</v>
      </c>
      <c r="F65" s="191">
        <v>500000</v>
      </c>
    </row>
    <row r="66" spans="1:6" ht="12.75">
      <c r="A66" s="178"/>
      <c r="B66" s="178"/>
      <c r="C66" s="21" t="s">
        <v>329</v>
      </c>
      <c r="D66" s="25"/>
      <c r="E66" s="23"/>
      <c r="F66" s="19">
        <v>4000000</v>
      </c>
    </row>
    <row r="67" spans="1:6" ht="12.75">
      <c r="A67" s="320">
        <v>11</v>
      </c>
      <c r="B67" s="193"/>
      <c r="C67" s="24"/>
      <c r="D67" s="215" t="s">
        <v>385</v>
      </c>
      <c r="E67" s="112"/>
      <c r="F67" s="20">
        <v>232476000</v>
      </c>
    </row>
    <row r="68" spans="1:6" ht="12.75">
      <c r="A68" s="321"/>
      <c r="B68" s="193">
        <v>1</v>
      </c>
      <c r="C68" s="204">
        <v>40189</v>
      </c>
      <c r="D68" s="13" t="s">
        <v>519</v>
      </c>
      <c r="E68" s="13" t="s">
        <v>465</v>
      </c>
      <c r="F68" s="218">
        <v>2500000</v>
      </c>
    </row>
    <row r="69" spans="1:6" ht="12.75">
      <c r="A69" s="321"/>
      <c r="B69" s="193"/>
      <c r="C69" s="204"/>
      <c r="D69" s="13" t="s">
        <v>520</v>
      </c>
      <c r="E69" s="13"/>
      <c r="F69" s="218"/>
    </row>
    <row r="70" spans="1:6" ht="12.75">
      <c r="A70" s="321"/>
      <c r="B70" s="193">
        <v>2</v>
      </c>
      <c r="C70" s="33" t="s">
        <v>429</v>
      </c>
      <c r="D70" s="13" t="s">
        <v>430</v>
      </c>
      <c r="E70" s="13" t="s">
        <v>466</v>
      </c>
      <c r="F70" s="218">
        <v>10000000</v>
      </c>
    </row>
    <row r="71" spans="1:6" ht="12.75">
      <c r="A71" s="321"/>
      <c r="B71" s="193">
        <v>3</v>
      </c>
      <c r="C71" s="33" t="s">
        <v>431</v>
      </c>
      <c r="D71" s="13" t="s">
        <v>467</v>
      </c>
      <c r="E71" s="13" t="s">
        <v>469</v>
      </c>
      <c r="F71" s="218">
        <v>5600000</v>
      </c>
    </row>
    <row r="72" spans="1:6" ht="12.75">
      <c r="A72" s="322"/>
      <c r="B72" s="224"/>
      <c r="C72" s="230"/>
      <c r="D72" s="219" t="s">
        <v>468</v>
      </c>
      <c r="E72" s="219" t="s">
        <v>470</v>
      </c>
      <c r="F72" s="231"/>
    </row>
    <row r="73" spans="1:6" ht="12.75">
      <c r="A73" s="76"/>
      <c r="B73" s="178"/>
      <c r="C73" s="220" t="s">
        <v>329</v>
      </c>
      <c r="D73" s="179"/>
      <c r="E73" s="23"/>
      <c r="F73" s="119">
        <v>18100000</v>
      </c>
    </row>
    <row r="74" spans="1:8" ht="12.75">
      <c r="A74" s="320">
        <v>12</v>
      </c>
      <c r="B74" s="189"/>
      <c r="C74" s="221"/>
      <c r="D74" s="215" t="s">
        <v>385</v>
      </c>
      <c r="E74" s="228"/>
      <c r="F74" s="222">
        <v>250576000</v>
      </c>
      <c r="H74" s="202"/>
    </row>
    <row r="75" spans="1:8" ht="12.75">
      <c r="A75" s="321"/>
      <c r="B75" s="75">
        <v>1</v>
      </c>
      <c r="C75" s="31">
        <v>40341</v>
      </c>
      <c r="D75" s="175" t="s">
        <v>488</v>
      </c>
      <c r="E75" s="13" t="s">
        <v>491</v>
      </c>
      <c r="F75" s="26">
        <v>18545500</v>
      </c>
      <c r="G75" s="38"/>
      <c r="H75" s="41"/>
    </row>
    <row r="76" spans="1:8" ht="12.75">
      <c r="A76" s="321"/>
      <c r="B76" s="75"/>
      <c r="C76" s="140"/>
      <c r="D76" s="175" t="s">
        <v>489</v>
      </c>
      <c r="E76" s="13"/>
      <c r="F76" s="218"/>
      <c r="G76" s="39"/>
      <c r="H76" s="41"/>
    </row>
    <row r="77" spans="1:8" ht="12.75">
      <c r="A77" s="321"/>
      <c r="B77" s="75">
        <v>2</v>
      </c>
      <c r="C77" s="140" t="s">
        <v>395</v>
      </c>
      <c r="D77" s="175" t="s">
        <v>488</v>
      </c>
      <c r="E77" s="205" t="s">
        <v>523</v>
      </c>
      <c r="F77" s="112">
        <v>37091000</v>
      </c>
      <c r="G77" s="40"/>
      <c r="H77" s="41"/>
    </row>
    <row r="78" spans="1:8" ht="12.75">
      <c r="A78" s="321"/>
      <c r="B78" s="75"/>
      <c r="C78" s="33"/>
      <c r="D78" s="175" t="s">
        <v>489</v>
      </c>
      <c r="E78" s="205"/>
      <c r="F78" s="218"/>
      <c r="G78" s="39"/>
      <c r="H78" s="42"/>
    </row>
    <row r="79" spans="1:8" ht="12.75">
      <c r="A79" s="322"/>
      <c r="B79" s="75">
        <v>3</v>
      </c>
      <c r="C79" s="33" t="s">
        <v>398</v>
      </c>
      <c r="D79" s="29" t="s">
        <v>508</v>
      </c>
      <c r="E79" s="30" t="s">
        <v>490</v>
      </c>
      <c r="F79" s="112">
        <v>2000000</v>
      </c>
      <c r="G79" s="40"/>
      <c r="H79" s="42"/>
    </row>
    <row r="80" spans="1:6" ht="12.75">
      <c r="A80" s="100"/>
      <c r="B80" s="100"/>
      <c r="C80" s="178" t="s">
        <v>329</v>
      </c>
      <c r="D80" s="100"/>
      <c r="E80" s="100"/>
      <c r="F80" s="19">
        <f>SUM(F75:F79)</f>
        <v>57636500</v>
      </c>
    </row>
    <row r="81" ht="12.75">
      <c r="F81" s="17">
        <f>F74+F80</f>
        <v>308212500</v>
      </c>
    </row>
    <row r="83" ht="12.75">
      <c r="E83" s="101" t="s">
        <v>588</v>
      </c>
    </row>
    <row r="89" ht="12.75">
      <c r="E89" s="101" t="s">
        <v>587</v>
      </c>
    </row>
    <row r="91" ht="12.75">
      <c r="E91" s="101" t="s">
        <v>589</v>
      </c>
    </row>
  </sheetData>
  <sheetProtection/>
  <mergeCells count="14">
    <mergeCell ref="B2:D2"/>
    <mergeCell ref="B3:D3"/>
    <mergeCell ref="B4:D4"/>
    <mergeCell ref="B5:D5"/>
    <mergeCell ref="A8:F9"/>
    <mergeCell ref="A67:A72"/>
    <mergeCell ref="B6:D6"/>
    <mergeCell ref="A74:A79"/>
    <mergeCell ref="A11:A29"/>
    <mergeCell ref="A63:A65"/>
    <mergeCell ref="A46:A61"/>
    <mergeCell ref="A42:A44"/>
    <mergeCell ref="A39:A40"/>
    <mergeCell ref="A31:A37"/>
  </mergeCells>
  <hyperlinks>
    <hyperlink ref="B6" r:id="rId1" display="http://www.huongduong.edu.vn/"/>
  </hyperlinks>
  <printOptions/>
  <pageMargins left="0.2" right="0.2" top="0.25" bottom="0.27" header="0.17" footer="0.17"/>
  <pageSetup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150"/>
  <sheetViews>
    <sheetView zoomScalePageLayoutView="0" workbookViewId="0" topLeftCell="A169">
      <selection activeCell="F297" sqref="F297"/>
    </sheetView>
  </sheetViews>
  <sheetFormatPr defaultColWidth="9.140625" defaultRowHeight="12.75"/>
  <cols>
    <col min="1" max="1" width="4.140625" style="202" customWidth="1"/>
    <col min="2" max="2" width="11.8515625" style="165" customWidth="1"/>
    <col min="3" max="3" width="71.8515625" style="202" customWidth="1"/>
    <col min="4" max="4" width="15.421875" style="202" customWidth="1"/>
    <col min="5" max="5" width="9.140625" style="101" customWidth="1"/>
    <col min="6" max="6" width="16.57421875" style="101" customWidth="1"/>
    <col min="7" max="15" width="9.140625" style="101" customWidth="1"/>
    <col min="16" max="16" width="17.140625" style="101" customWidth="1"/>
    <col min="17" max="17" width="14.57421875" style="101" customWidth="1"/>
    <col min="18" max="18" width="11.421875" style="101" customWidth="1"/>
    <col min="19" max="16384" width="9.140625" style="101" customWidth="1"/>
  </cols>
  <sheetData>
    <row r="1" spans="1:4" ht="14.25">
      <c r="A1" s="232" t="s">
        <v>591</v>
      </c>
      <c r="B1" s="332"/>
      <c r="C1" s="223" t="s">
        <v>592</v>
      </c>
      <c r="D1" s="101"/>
    </row>
    <row r="2" spans="1:4" ht="14.25">
      <c r="A2" s="232" t="s">
        <v>593</v>
      </c>
      <c r="B2" s="332"/>
      <c r="C2" s="223" t="s">
        <v>594</v>
      </c>
      <c r="D2" s="101"/>
    </row>
    <row r="3" spans="1:4" ht="14.25">
      <c r="A3" s="232" t="s">
        <v>595</v>
      </c>
      <c r="B3" s="323" t="s">
        <v>596</v>
      </c>
      <c r="C3" s="323"/>
      <c r="D3" s="101"/>
    </row>
    <row r="4" spans="1:4" ht="14.25">
      <c r="A4" s="232"/>
      <c r="B4" s="332"/>
      <c r="C4" s="333" t="s">
        <v>597</v>
      </c>
      <c r="D4" s="101"/>
    </row>
    <row r="5" spans="1:3" ht="14.25">
      <c r="A5" s="334"/>
      <c r="B5" s="332"/>
      <c r="C5" s="335" t="s">
        <v>231</v>
      </c>
    </row>
    <row r="6" spans="1:2" ht="12.75">
      <c r="A6" s="165"/>
      <c r="B6" s="101"/>
    </row>
    <row r="7" spans="1:4" ht="18">
      <c r="A7" s="331" t="s">
        <v>598</v>
      </c>
      <c r="B7" s="331"/>
      <c r="C7" s="331"/>
      <c r="D7" s="331"/>
    </row>
    <row r="8" spans="1:18" ht="14.25">
      <c r="A8" s="233" t="s">
        <v>432</v>
      </c>
      <c r="B8" s="233" t="s">
        <v>310</v>
      </c>
      <c r="C8" s="336" t="s">
        <v>599</v>
      </c>
      <c r="D8" s="233" t="s">
        <v>312</v>
      </c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84"/>
      <c r="Q8" s="202"/>
      <c r="R8" s="202"/>
    </row>
    <row r="9" spans="1:18" ht="15">
      <c r="A9" s="337"/>
      <c r="B9" s="338"/>
      <c r="C9" s="339" t="s">
        <v>600</v>
      </c>
      <c r="D9" s="337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84"/>
      <c r="Q9" s="202"/>
      <c r="R9" s="202"/>
    </row>
    <row r="10" spans="1:18" ht="14.25">
      <c r="A10" s="286">
        <v>1</v>
      </c>
      <c r="B10" s="238"/>
      <c r="C10" s="247" t="s">
        <v>601</v>
      </c>
      <c r="D10" s="240">
        <v>70000</v>
      </c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84"/>
      <c r="Q10" s="202"/>
      <c r="R10" s="202"/>
    </row>
    <row r="11" spans="1:18" ht="14.25">
      <c r="A11" s="286">
        <v>2</v>
      </c>
      <c r="B11" s="238"/>
      <c r="C11" s="247" t="s">
        <v>602</v>
      </c>
      <c r="D11" s="240">
        <v>257000</v>
      </c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84"/>
      <c r="Q11" s="84"/>
      <c r="R11" s="340"/>
    </row>
    <row r="12" spans="1:18" ht="14.25">
      <c r="A12" s="286">
        <v>3</v>
      </c>
      <c r="B12" s="238"/>
      <c r="C12" s="247" t="s">
        <v>603</v>
      </c>
      <c r="D12" s="240">
        <v>50000</v>
      </c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84"/>
      <c r="Q12" s="84"/>
      <c r="R12" s="340"/>
    </row>
    <row r="13" spans="1:18" ht="14.25">
      <c r="A13" s="286">
        <v>4</v>
      </c>
      <c r="B13" s="238"/>
      <c r="C13" s="247" t="s">
        <v>604</v>
      </c>
      <c r="D13" s="240">
        <v>469000</v>
      </c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84"/>
      <c r="Q13" s="84"/>
      <c r="R13" s="340"/>
    </row>
    <row r="14" spans="1:18" ht="14.25">
      <c r="A14" s="286">
        <v>5</v>
      </c>
      <c r="B14" s="237">
        <v>40425</v>
      </c>
      <c r="C14" s="247" t="s">
        <v>605</v>
      </c>
      <c r="D14" s="240">
        <v>3500000</v>
      </c>
      <c r="E14" s="202"/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84"/>
      <c r="Q14" s="84"/>
      <c r="R14" s="340"/>
    </row>
    <row r="15" spans="1:18" ht="14.25">
      <c r="A15" s="286">
        <v>6</v>
      </c>
      <c r="B15" s="238" t="s">
        <v>606</v>
      </c>
      <c r="C15" s="247" t="s">
        <v>607</v>
      </c>
      <c r="D15" s="240">
        <v>3900000</v>
      </c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84"/>
      <c r="Q15" s="84"/>
      <c r="R15" s="340"/>
    </row>
    <row r="16" spans="1:18" ht="14.25">
      <c r="A16" s="286">
        <v>7</v>
      </c>
      <c r="B16" s="238"/>
      <c r="C16" s="247" t="s">
        <v>608</v>
      </c>
      <c r="D16" s="240">
        <v>1470000</v>
      </c>
      <c r="E16" s="202"/>
      <c r="F16" s="202"/>
      <c r="G16" s="202"/>
      <c r="H16" s="202"/>
      <c r="I16" s="202"/>
      <c r="J16" s="202"/>
      <c r="K16" s="202"/>
      <c r="L16" s="202"/>
      <c r="M16" s="202"/>
      <c r="N16" s="202"/>
      <c r="O16" s="202"/>
      <c r="P16" s="84"/>
      <c r="Q16" s="202"/>
      <c r="R16" s="202"/>
    </row>
    <row r="17" spans="1:4" ht="14.25">
      <c r="A17" s="286">
        <v>8</v>
      </c>
      <c r="B17" s="238" t="s">
        <v>483</v>
      </c>
      <c r="C17" s="247" t="s">
        <v>609</v>
      </c>
      <c r="D17" s="240">
        <v>750000</v>
      </c>
    </row>
    <row r="18" spans="1:4" ht="14.25">
      <c r="A18" s="286">
        <v>9</v>
      </c>
      <c r="B18" s="238" t="s">
        <v>484</v>
      </c>
      <c r="C18" s="247" t="s">
        <v>610</v>
      </c>
      <c r="D18" s="240">
        <v>90000</v>
      </c>
    </row>
    <row r="19" spans="1:4" ht="14.25">
      <c r="A19" s="286">
        <v>10</v>
      </c>
      <c r="B19" s="238" t="s">
        <v>611</v>
      </c>
      <c r="C19" s="247" t="s">
        <v>612</v>
      </c>
      <c r="D19" s="240">
        <v>2350000</v>
      </c>
    </row>
    <row r="20" spans="1:4" ht="14.25">
      <c r="A20" s="286">
        <v>11</v>
      </c>
      <c r="B20" s="238" t="s">
        <v>613</v>
      </c>
      <c r="C20" s="247" t="s">
        <v>614</v>
      </c>
      <c r="D20" s="240">
        <v>1000000</v>
      </c>
    </row>
    <row r="21" spans="1:4" ht="14.25">
      <c r="A21" s="286">
        <v>12</v>
      </c>
      <c r="B21" s="238"/>
      <c r="C21" s="247" t="s">
        <v>615</v>
      </c>
      <c r="D21" s="240">
        <v>200000</v>
      </c>
    </row>
    <row r="22" spans="1:4" ht="14.25">
      <c r="A22" s="286">
        <v>13</v>
      </c>
      <c r="B22" s="238" t="s">
        <v>616</v>
      </c>
      <c r="C22" s="247" t="s">
        <v>617</v>
      </c>
      <c r="D22" s="240">
        <v>1200000</v>
      </c>
    </row>
    <row r="23" spans="1:4" ht="14.25">
      <c r="A23" s="286">
        <v>14</v>
      </c>
      <c r="B23" s="238" t="s">
        <v>618</v>
      </c>
      <c r="C23" s="247" t="s">
        <v>619</v>
      </c>
      <c r="D23" s="240">
        <v>600000</v>
      </c>
    </row>
    <row r="24" spans="1:4" ht="14.25">
      <c r="A24" s="286">
        <v>15</v>
      </c>
      <c r="B24" s="238"/>
      <c r="C24" s="247" t="s">
        <v>620</v>
      </c>
      <c r="D24" s="240">
        <v>150000</v>
      </c>
    </row>
    <row r="25" spans="1:4" ht="14.25">
      <c r="A25" s="286">
        <v>16</v>
      </c>
      <c r="B25" s="238"/>
      <c r="C25" s="247" t="s">
        <v>621</v>
      </c>
      <c r="D25" s="240">
        <v>1200000</v>
      </c>
    </row>
    <row r="26" spans="1:4" ht="14.25">
      <c r="A26" s="286">
        <v>17</v>
      </c>
      <c r="B26" s="238" t="s">
        <v>480</v>
      </c>
      <c r="C26" s="247" t="s">
        <v>622</v>
      </c>
      <c r="D26" s="240">
        <v>21152000</v>
      </c>
    </row>
    <row r="27" spans="1:4" ht="14.25">
      <c r="A27" s="286">
        <v>18</v>
      </c>
      <c r="B27" s="238"/>
      <c r="C27" s="247" t="s">
        <v>623</v>
      </c>
      <c r="D27" s="240">
        <v>27000000</v>
      </c>
    </row>
    <row r="28" spans="1:4" ht="14.25">
      <c r="A28" s="286">
        <v>19</v>
      </c>
      <c r="B28" s="238"/>
      <c r="C28" s="247" t="s">
        <v>624</v>
      </c>
      <c r="D28" s="240">
        <v>840000</v>
      </c>
    </row>
    <row r="29" spans="1:4" ht="14.25">
      <c r="A29" s="286">
        <v>20</v>
      </c>
      <c r="B29" s="238"/>
      <c r="C29" s="247" t="s">
        <v>625</v>
      </c>
      <c r="D29" s="240">
        <v>500000</v>
      </c>
    </row>
    <row r="30" spans="1:4" ht="14.25">
      <c r="A30" s="286">
        <v>21</v>
      </c>
      <c r="B30" s="238" t="s">
        <v>626</v>
      </c>
      <c r="C30" s="247" t="s">
        <v>627</v>
      </c>
      <c r="D30" s="240">
        <v>2860000</v>
      </c>
    </row>
    <row r="31" spans="1:4" ht="14.25">
      <c r="A31" s="286">
        <v>22</v>
      </c>
      <c r="B31" s="238"/>
      <c r="C31" s="247" t="s">
        <v>628</v>
      </c>
      <c r="D31" s="240">
        <v>60000</v>
      </c>
    </row>
    <row r="32" spans="1:4" ht="14.25">
      <c r="A32" s="286">
        <v>23</v>
      </c>
      <c r="B32" s="246" t="s">
        <v>478</v>
      </c>
      <c r="C32" s="300" t="s">
        <v>629</v>
      </c>
      <c r="D32" s="240">
        <v>350000</v>
      </c>
    </row>
    <row r="33" spans="1:4" ht="14.25">
      <c r="A33" s="286">
        <v>24</v>
      </c>
      <c r="B33" s="238"/>
      <c r="C33" s="247" t="s">
        <v>630</v>
      </c>
      <c r="D33" s="240">
        <v>10000000</v>
      </c>
    </row>
    <row r="34" spans="1:4" ht="14.25">
      <c r="A34" s="286">
        <v>25</v>
      </c>
      <c r="B34" s="238"/>
      <c r="C34" s="247" t="s">
        <v>631</v>
      </c>
      <c r="D34" s="240">
        <v>500000</v>
      </c>
    </row>
    <row r="35" spans="1:4" ht="14.25">
      <c r="A35" s="286">
        <v>26</v>
      </c>
      <c r="B35" s="238"/>
      <c r="C35" s="247" t="s">
        <v>632</v>
      </c>
      <c r="D35" s="240">
        <v>400000</v>
      </c>
    </row>
    <row r="36" spans="1:4" ht="14.25">
      <c r="A36" s="341"/>
      <c r="B36" s="238"/>
      <c r="C36" s="247" t="s">
        <v>633</v>
      </c>
      <c r="D36" s="240"/>
    </row>
    <row r="37" spans="1:4" ht="14.25">
      <c r="A37" s="341">
        <v>27</v>
      </c>
      <c r="B37" s="238" t="s">
        <v>477</v>
      </c>
      <c r="C37" s="259" t="s">
        <v>634</v>
      </c>
      <c r="D37" s="240">
        <v>960000</v>
      </c>
    </row>
    <row r="38" spans="1:4" ht="15">
      <c r="A38" s="342"/>
      <c r="B38" s="343"/>
      <c r="C38" s="344" t="s">
        <v>635</v>
      </c>
      <c r="D38" s="254">
        <f>SUM(D10:D37)</f>
        <v>81878000</v>
      </c>
    </row>
    <row r="39" spans="1:4" ht="14.25">
      <c r="A39" s="247">
        <v>1</v>
      </c>
      <c r="B39" s="234">
        <v>40183</v>
      </c>
      <c r="C39" s="235" t="s">
        <v>636</v>
      </c>
      <c r="D39" s="236">
        <v>166000</v>
      </c>
    </row>
    <row r="40" spans="1:4" ht="14.25">
      <c r="A40" s="247">
        <v>2</v>
      </c>
      <c r="B40" s="237">
        <v>40273</v>
      </c>
      <c r="C40" s="247" t="s">
        <v>637</v>
      </c>
      <c r="D40" s="240">
        <v>7606000</v>
      </c>
    </row>
    <row r="41" spans="1:4" ht="14.25">
      <c r="A41" s="247">
        <v>3</v>
      </c>
      <c r="B41" s="237"/>
      <c r="C41" s="247" t="s">
        <v>638</v>
      </c>
      <c r="D41" s="240">
        <v>14685000</v>
      </c>
    </row>
    <row r="42" spans="1:4" ht="14.25">
      <c r="A42" s="247">
        <v>4</v>
      </c>
      <c r="B42" s="237">
        <v>40303</v>
      </c>
      <c r="C42" s="247" t="s">
        <v>639</v>
      </c>
      <c r="D42" s="240">
        <v>850000</v>
      </c>
    </row>
    <row r="43" spans="1:4" ht="14.25">
      <c r="A43" s="247">
        <v>5</v>
      </c>
      <c r="B43" s="237">
        <v>40334</v>
      </c>
      <c r="C43" s="247" t="s">
        <v>640</v>
      </c>
      <c r="D43" s="240">
        <v>45000</v>
      </c>
    </row>
    <row r="44" spans="1:4" ht="14.25">
      <c r="A44" s="247">
        <v>6</v>
      </c>
      <c r="B44" s="238"/>
      <c r="C44" s="247" t="s">
        <v>641</v>
      </c>
      <c r="D44" s="240">
        <v>960000</v>
      </c>
    </row>
    <row r="45" spans="1:4" ht="14.25">
      <c r="A45" s="247">
        <v>7</v>
      </c>
      <c r="B45" s="238"/>
      <c r="C45" s="247" t="s">
        <v>642</v>
      </c>
      <c r="D45" s="240">
        <v>50000</v>
      </c>
    </row>
    <row r="46" spans="1:4" ht="14.25">
      <c r="A46" s="247">
        <v>8</v>
      </c>
      <c r="B46" s="238"/>
      <c r="C46" s="247" t="s">
        <v>643</v>
      </c>
      <c r="D46" s="240">
        <v>100000</v>
      </c>
    </row>
    <row r="47" spans="1:4" ht="14.25">
      <c r="A47" s="247">
        <v>9</v>
      </c>
      <c r="B47" s="238"/>
      <c r="C47" s="247" t="s">
        <v>644</v>
      </c>
      <c r="D47" s="240">
        <v>60000</v>
      </c>
    </row>
    <row r="48" spans="1:4" ht="14.25">
      <c r="A48" s="247">
        <v>10</v>
      </c>
      <c r="B48" s="238"/>
      <c r="C48" s="247" t="s">
        <v>645</v>
      </c>
      <c r="D48" s="240">
        <v>555000</v>
      </c>
    </row>
    <row r="49" spans="1:4" ht="14.25">
      <c r="A49" s="247">
        <v>11</v>
      </c>
      <c r="B49" s="239"/>
      <c r="C49" s="286" t="s">
        <v>646</v>
      </c>
      <c r="D49" s="240">
        <v>17000</v>
      </c>
    </row>
    <row r="50" spans="1:4" ht="14.25">
      <c r="A50" s="247">
        <v>12</v>
      </c>
      <c r="B50" s="237">
        <v>40364</v>
      </c>
      <c r="C50" s="247" t="s">
        <v>647</v>
      </c>
      <c r="D50" s="240">
        <v>5000000</v>
      </c>
    </row>
    <row r="51" spans="1:4" ht="14.25">
      <c r="A51" s="247">
        <v>13</v>
      </c>
      <c r="B51" s="238"/>
      <c r="C51" s="259" t="s">
        <v>648</v>
      </c>
      <c r="D51" s="240">
        <v>40000</v>
      </c>
    </row>
    <row r="52" spans="1:4" ht="14.25">
      <c r="A52" s="247">
        <v>14</v>
      </c>
      <c r="B52" s="238"/>
      <c r="C52" s="259" t="s">
        <v>649</v>
      </c>
      <c r="D52" s="240">
        <v>3600000</v>
      </c>
    </row>
    <row r="53" spans="1:4" ht="14.25">
      <c r="A53" s="247">
        <v>15</v>
      </c>
      <c r="B53" s="238"/>
      <c r="C53" s="247" t="s">
        <v>650</v>
      </c>
      <c r="D53" s="240">
        <v>100000</v>
      </c>
    </row>
    <row r="54" spans="1:4" ht="14.25">
      <c r="A54" s="247">
        <v>16</v>
      </c>
      <c r="B54" s="238"/>
      <c r="C54" s="247" t="s">
        <v>651</v>
      </c>
      <c r="D54" s="240">
        <v>17000000</v>
      </c>
    </row>
    <row r="55" spans="1:4" ht="14.25">
      <c r="A55" s="247"/>
      <c r="B55" s="238"/>
      <c r="C55" s="247" t="s">
        <v>652</v>
      </c>
      <c r="D55" s="240"/>
    </row>
    <row r="56" spans="1:4" ht="14.25">
      <c r="A56" s="247"/>
      <c r="B56" s="238"/>
      <c r="C56" s="247" t="s">
        <v>653</v>
      </c>
      <c r="D56" s="240"/>
    </row>
    <row r="57" spans="1:4" ht="14.25">
      <c r="A57" s="247"/>
      <c r="B57" s="238"/>
      <c r="C57" s="247" t="s">
        <v>654</v>
      </c>
      <c r="D57" s="240"/>
    </row>
    <row r="58" spans="1:4" ht="14.25">
      <c r="A58" s="247"/>
      <c r="B58" s="238"/>
      <c r="C58" s="247" t="s">
        <v>655</v>
      </c>
      <c r="D58" s="240"/>
    </row>
    <row r="59" spans="1:4" ht="14.25">
      <c r="A59" s="247">
        <v>17</v>
      </c>
      <c r="B59" s="237">
        <v>40426</v>
      </c>
      <c r="C59" s="286" t="s">
        <v>656</v>
      </c>
      <c r="D59" s="240">
        <v>10000000</v>
      </c>
    </row>
    <row r="60" spans="1:4" ht="14.25">
      <c r="A60" s="247">
        <v>18</v>
      </c>
      <c r="B60" s="238"/>
      <c r="C60" s="286" t="s">
        <v>657</v>
      </c>
      <c r="D60" s="240">
        <v>1500000</v>
      </c>
    </row>
    <row r="61" spans="1:4" ht="14.25">
      <c r="A61" s="247">
        <v>19</v>
      </c>
      <c r="B61" s="238"/>
      <c r="C61" s="286" t="s">
        <v>658</v>
      </c>
      <c r="D61" s="240">
        <v>570000</v>
      </c>
    </row>
    <row r="62" spans="1:4" ht="14.25">
      <c r="A62" s="247">
        <v>20</v>
      </c>
      <c r="B62" s="238"/>
      <c r="C62" s="286" t="s">
        <v>659</v>
      </c>
      <c r="D62" s="240">
        <v>3200000</v>
      </c>
    </row>
    <row r="63" spans="1:4" ht="14.25">
      <c r="A63" s="247">
        <v>21</v>
      </c>
      <c r="B63" s="238"/>
      <c r="C63" s="286" t="s">
        <v>660</v>
      </c>
      <c r="D63" s="240">
        <v>100000</v>
      </c>
    </row>
    <row r="64" spans="1:4" ht="14.25">
      <c r="A64" s="247">
        <v>22</v>
      </c>
      <c r="B64" s="237">
        <v>40456</v>
      </c>
      <c r="C64" s="286" t="s">
        <v>661</v>
      </c>
      <c r="D64" s="240">
        <v>1260000</v>
      </c>
    </row>
    <row r="65" spans="1:4" ht="14.25">
      <c r="A65" s="247">
        <v>23</v>
      </c>
      <c r="B65" s="238"/>
      <c r="C65" s="286" t="s">
        <v>662</v>
      </c>
      <c r="D65" s="240">
        <v>3000000</v>
      </c>
    </row>
    <row r="66" spans="1:4" ht="14.25">
      <c r="A66" s="247">
        <v>24</v>
      </c>
      <c r="B66" s="237">
        <v>40487</v>
      </c>
      <c r="C66" s="286" t="s">
        <v>661</v>
      </c>
      <c r="D66" s="240">
        <v>1260000</v>
      </c>
    </row>
    <row r="67" spans="1:4" ht="14.25">
      <c r="A67" s="247">
        <v>25</v>
      </c>
      <c r="B67" s="238"/>
      <c r="C67" s="247" t="s">
        <v>663</v>
      </c>
      <c r="D67" s="240">
        <v>550000</v>
      </c>
    </row>
    <row r="68" spans="1:4" ht="14.25">
      <c r="A68" s="247">
        <v>26</v>
      </c>
      <c r="B68" s="237">
        <v>40517</v>
      </c>
      <c r="C68" s="247" t="s">
        <v>664</v>
      </c>
      <c r="D68" s="240">
        <v>13400000</v>
      </c>
    </row>
    <row r="69" spans="1:4" ht="14.25">
      <c r="A69" s="247">
        <v>27</v>
      </c>
      <c r="B69" s="238"/>
      <c r="C69" s="286" t="s">
        <v>661</v>
      </c>
      <c r="D69" s="240">
        <v>1260000</v>
      </c>
    </row>
    <row r="70" spans="1:4" ht="14.25">
      <c r="A70" s="247">
        <v>28</v>
      </c>
      <c r="B70" s="238"/>
      <c r="C70" s="247" t="s">
        <v>663</v>
      </c>
      <c r="D70" s="240">
        <v>550000</v>
      </c>
    </row>
    <row r="71" spans="1:4" ht="14.25">
      <c r="A71" s="247">
        <v>29</v>
      </c>
      <c r="B71" s="238" t="s">
        <v>665</v>
      </c>
      <c r="C71" s="300" t="s">
        <v>666</v>
      </c>
      <c r="D71" s="241">
        <v>1680000</v>
      </c>
    </row>
    <row r="72" spans="1:4" ht="14.25">
      <c r="A72" s="247">
        <v>30</v>
      </c>
      <c r="B72" s="238"/>
      <c r="C72" s="247" t="s">
        <v>667</v>
      </c>
      <c r="D72" s="241">
        <v>550000</v>
      </c>
    </row>
    <row r="73" spans="1:4" ht="14.25">
      <c r="A73" s="247">
        <v>31</v>
      </c>
      <c r="B73" s="238"/>
      <c r="C73" s="286" t="s">
        <v>668</v>
      </c>
      <c r="D73" s="241">
        <v>550000</v>
      </c>
    </row>
    <row r="74" spans="1:4" ht="14.25">
      <c r="A74" s="247">
        <v>32</v>
      </c>
      <c r="B74" s="238" t="s">
        <v>669</v>
      </c>
      <c r="C74" s="300" t="s">
        <v>666</v>
      </c>
      <c r="D74" s="241">
        <v>1680000</v>
      </c>
    </row>
    <row r="75" spans="1:4" ht="14.25">
      <c r="A75" s="247">
        <v>33</v>
      </c>
      <c r="B75" s="238"/>
      <c r="C75" s="247" t="s">
        <v>667</v>
      </c>
      <c r="D75" s="241">
        <v>550000</v>
      </c>
    </row>
    <row r="76" spans="1:4" ht="14.25">
      <c r="A76" s="247">
        <v>34</v>
      </c>
      <c r="B76" s="238" t="s">
        <v>670</v>
      </c>
      <c r="C76" s="247" t="s">
        <v>667</v>
      </c>
      <c r="D76" s="241">
        <v>550000</v>
      </c>
    </row>
    <row r="77" spans="1:4" ht="14.25">
      <c r="A77" s="247">
        <v>35</v>
      </c>
      <c r="B77" s="238" t="s">
        <v>671</v>
      </c>
      <c r="C77" s="247" t="s">
        <v>672</v>
      </c>
      <c r="D77" s="241">
        <v>600000</v>
      </c>
    </row>
    <row r="78" spans="1:4" ht="14.25">
      <c r="A78" s="247">
        <v>36</v>
      </c>
      <c r="B78" s="238" t="s">
        <v>673</v>
      </c>
      <c r="C78" s="247" t="s">
        <v>674</v>
      </c>
      <c r="D78" s="241">
        <v>1700000</v>
      </c>
    </row>
    <row r="79" spans="1:4" ht="14.25">
      <c r="A79" s="247">
        <v>37</v>
      </c>
      <c r="B79" s="238"/>
      <c r="C79" s="247" t="s">
        <v>675</v>
      </c>
      <c r="D79" s="241">
        <v>2500000</v>
      </c>
    </row>
    <row r="80" spans="1:4" ht="14.25">
      <c r="A80" s="247">
        <v>38</v>
      </c>
      <c r="B80" s="238"/>
      <c r="C80" s="247" t="s">
        <v>676</v>
      </c>
      <c r="D80" s="241">
        <v>1200000</v>
      </c>
    </row>
    <row r="81" spans="1:4" ht="14.25">
      <c r="A81" s="247">
        <v>39</v>
      </c>
      <c r="B81" s="238"/>
      <c r="C81" s="247" t="s">
        <v>677</v>
      </c>
      <c r="D81" s="241">
        <v>100000</v>
      </c>
    </row>
    <row r="82" spans="1:4" ht="14.25">
      <c r="A82" s="247">
        <v>40</v>
      </c>
      <c r="B82" s="238"/>
      <c r="C82" s="247" t="s">
        <v>678</v>
      </c>
      <c r="D82" s="241">
        <v>40000</v>
      </c>
    </row>
    <row r="83" spans="1:4" ht="14.25">
      <c r="A83" s="247">
        <v>41</v>
      </c>
      <c r="B83" s="238"/>
      <c r="C83" s="247" t="s">
        <v>679</v>
      </c>
      <c r="D83" s="241">
        <v>2200000</v>
      </c>
    </row>
    <row r="84" spans="1:4" ht="14.25">
      <c r="A84" s="247">
        <v>42</v>
      </c>
      <c r="B84" s="238"/>
      <c r="C84" s="247" t="s">
        <v>680</v>
      </c>
      <c r="D84" s="241">
        <v>4500000</v>
      </c>
    </row>
    <row r="85" spans="1:4" ht="14.25">
      <c r="A85" s="247">
        <v>43</v>
      </c>
      <c r="B85" s="238"/>
      <c r="C85" s="247" t="s">
        <v>681</v>
      </c>
      <c r="D85" s="241">
        <v>2985000</v>
      </c>
    </row>
    <row r="86" spans="1:4" ht="14.25">
      <c r="A86" s="247">
        <v>44</v>
      </c>
      <c r="B86" s="238"/>
      <c r="C86" s="247" t="s">
        <v>682</v>
      </c>
      <c r="D86" s="241">
        <v>1203500</v>
      </c>
    </row>
    <row r="87" spans="1:4" ht="14.25">
      <c r="A87" s="247">
        <v>45</v>
      </c>
      <c r="B87" s="238"/>
      <c r="C87" s="247" t="s">
        <v>683</v>
      </c>
      <c r="D87" s="241">
        <v>1856000</v>
      </c>
    </row>
    <row r="88" spans="1:4" ht="14.25">
      <c r="A88" s="247">
        <v>46</v>
      </c>
      <c r="B88" s="238"/>
      <c r="C88" s="259" t="s">
        <v>684</v>
      </c>
      <c r="D88" s="241">
        <v>170000</v>
      </c>
    </row>
    <row r="89" spans="1:4" ht="14.25">
      <c r="A89" s="247">
        <v>47</v>
      </c>
      <c r="B89" s="238"/>
      <c r="C89" s="247" t="s">
        <v>667</v>
      </c>
      <c r="D89" s="241">
        <v>550000</v>
      </c>
    </row>
    <row r="90" spans="1:4" ht="14.25">
      <c r="A90" s="247">
        <v>48</v>
      </c>
      <c r="B90" s="238"/>
      <c r="C90" s="247" t="s">
        <v>685</v>
      </c>
      <c r="D90" s="241">
        <v>960000</v>
      </c>
    </row>
    <row r="91" spans="1:4" ht="14.25">
      <c r="A91" s="247">
        <v>49</v>
      </c>
      <c r="B91" s="238"/>
      <c r="C91" s="242" t="s">
        <v>686</v>
      </c>
      <c r="D91" s="241">
        <v>890000</v>
      </c>
    </row>
    <row r="92" spans="1:4" ht="14.25">
      <c r="A92" s="247">
        <v>50</v>
      </c>
      <c r="B92" s="238"/>
      <c r="C92" s="259" t="s">
        <v>687</v>
      </c>
      <c r="D92" s="241">
        <v>50000</v>
      </c>
    </row>
    <row r="93" spans="1:4" ht="14.25">
      <c r="A93" s="247">
        <v>51</v>
      </c>
      <c r="B93" s="238" t="s">
        <v>688</v>
      </c>
      <c r="C93" s="259" t="s">
        <v>689</v>
      </c>
      <c r="D93" s="241">
        <v>57000</v>
      </c>
    </row>
    <row r="94" spans="1:4" ht="14.25">
      <c r="A94" s="247">
        <v>52</v>
      </c>
      <c r="B94" s="238"/>
      <c r="C94" s="243" t="s">
        <v>690</v>
      </c>
      <c r="D94" s="241">
        <v>50000</v>
      </c>
    </row>
    <row r="95" spans="1:4" ht="14.25">
      <c r="A95" s="247">
        <v>53</v>
      </c>
      <c r="B95" s="238"/>
      <c r="C95" s="243" t="s">
        <v>691</v>
      </c>
      <c r="D95" s="241">
        <v>543000</v>
      </c>
    </row>
    <row r="96" spans="1:4" ht="14.25">
      <c r="A96" s="247">
        <v>54</v>
      </c>
      <c r="B96" s="238" t="s">
        <v>476</v>
      </c>
      <c r="C96" s="286" t="s">
        <v>656</v>
      </c>
      <c r="D96" s="241">
        <v>10000000</v>
      </c>
    </row>
    <row r="97" spans="1:4" ht="14.25">
      <c r="A97" s="247">
        <v>55</v>
      </c>
      <c r="B97" s="238"/>
      <c r="C97" s="300" t="s">
        <v>692</v>
      </c>
      <c r="D97" s="241">
        <v>1800000</v>
      </c>
    </row>
    <row r="98" spans="1:4" ht="14.25">
      <c r="A98" s="247">
        <v>56</v>
      </c>
      <c r="B98" s="238"/>
      <c r="C98" s="300" t="s">
        <v>693</v>
      </c>
      <c r="D98" s="241">
        <v>840000</v>
      </c>
    </row>
    <row r="99" spans="1:4" ht="14.25">
      <c r="A99" s="247">
        <v>57</v>
      </c>
      <c r="B99" s="238"/>
      <c r="C99" s="300" t="s">
        <v>694</v>
      </c>
      <c r="D99" s="241">
        <v>50000</v>
      </c>
    </row>
    <row r="100" spans="1:4" ht="14.25">
      <c r="A100" s="247">
        <v>58</v>
      </c>
      <c r="B100" s="238"/>
      <c r="C100" s="300" t="s">
        <v>695</v>
      </c>
      <c r="D100" s="241">
        <v>52000</v>
      </c>
    </row>
    <row r="101" spans="1:4" ht="14.25">
      <c r="A101" s="247">
        <v>59</v>
      </c>
      <c r="B101" s="238" t="s">
        <v>475</v>
      </c>
      <c r="C101" s="243" t="s">
        <v>696</v>
      </c>
      <c r="D101" s="240">
        <v>600000</v>
      </c>
    </row>
    <row r="102" spans="1:4" ht="14.25">
      <c r="A102" s="247">
        <v>60</v>
      </c>
      <c r="B102" s="238" t="s">
        <v>697</v>
      </c>
      <c r="C102" s="300" t="s">
        <v>656</v>
      </c>
      <c r="D102" s="241">
        <v>10000000</v>
      </c>
    </row>
    <row r="103" spans="1:4" ht="14.25">
      <c r="A103" s="247">
        <v>61</v>
      </c>
      <c r="B103" s="238"/>
      <c r="C103" s="247" t="s">
        <v>698</v>
      </c>
      <c r="D103" s="241">
        <v>500000</v>
      </c>
    </row>
    <row r="104" spans="1:4" ht="14.25">
      <c r="A104" s="247">
        <v>62</v>
      </c>
      <c r="B104" s="238"/>
      <c r="C104" s="247" t="s">
        <v>699</v>
      </c>
      <c r="D104" s="241">
        <v>30000</v>
      </c>
    </row>
    <row r="105" spans="1:4" ht="14.25">
      <c r="A105" s="247">
        <v>63</v>
      </c>
      <c r="B105" s="238"/>
      <c r="C105" s="244" t="s">
        <v>700</v>
      </c>
      <c r="D105" s="245">
        <v>1725000</v>
      </c>
    </row>
    <row r="106" spans="1:4" ht="14.25">
      <c r="A106" s="247">
        <v>64</v>
      </c>
      <c r="B106" s="238"/>
      <c r="C106" s="244" t="s">
        <v>701</v>
      </c>
      <c r="D106" s="240">
        <v>4500000</v>
      </c>
    </row>
    <row r="107" spans="1:4" ht="14.25">
      <c r="A107" s="247">
        <v>65</v>
      </c>
      <c r="B107" s="238"/>
      <c r="C107" s="300" t="s">
        <v>702</v>
      </c>
      <c r="D107" s="241">
        <v>1700000</v>
      </c>
    </row>
    <row r="108" spans="1:4" ht="14.25">
      <c r="A108" s="247">
        <v>66</v>
      </c>
      <c r="B108" s="238"/>
      <c r="C108" s="247" t="s">
        <v>703</v>
      </c>
      <c r="D108" s="241">
        <v>7590000</v>
      </c>
    </row>
    <row r="109" spans="1:4" ht="14.25">
      <c r="A109" s="247">
        <v>67</v>
      </c>
      <c r="B109" s="246" t="s">
        <v>704</v>
      </c>
      <c r="C109" s="247" t="s">
        <v>705</v>
      </c>
      <c r="D109" s="241">
        <v>95000</v>
      </c>
    </row>
    <row r="110" spans="1:4" ht="14.25">
      <c r="A110" s="247">
        <v>68</v>
      </c>
      <c r="B110" s="246"/>
      <c r="C110" s="247" t="s">
        <v>706</v>
      </c>
      <c r="D110" s="241">
        <v>155000</v>
      </c>
    </row>
    <row r="111" spans="1:4" ht="14.25">
      <c r="A111" s="247">
        <v>69</v>
      </c>
      <c r="B111" s="238" t="s">
        <v>474</v>
      </c>
      <c r="C111" s="247" t="s">
        <v>696</v>
      </c>
      <c r="D111" s="240">
        <v>600000</v>
      </c>
    </row>
    <row r="112" spans="1:4" ht="14.25">
      <c r="A112" s="247">
        <v>70</v>
      </c>
      <c r="B112" s="238" t="s">
        <v>473</v>
      </c>
      <c r="C112" s="247" t="s">
        <v>707</v>
      </c>
      <c r="D112" s="240">
        <v>95000</v>
      </c>
    </row>
    <row r="113" spans="1:4" ht="14.25">
      <c r="A113" s="247">
        <v>71</v>
      </c>
      <c r="B113" s="238"/>
      <c r="C113" s="247" t="s">
        <v>708</v>
      </c>
      <c r="D113" s="240">
        <v>280000</v>
      </c>
    </row>
    <row r="114" spans="1:4" ht="14.25">
      <c r="A114" s="247">
        <v>72</v>
      </c>
      <c r="B114" s="238"/>
      <c r="C114" s="300" t="s">
        <v>709</v>
      </c>
      <c r="D114" s="240">
        <v>40000</v>
      </c>
    </row>
    <row r="115" spans="1:4" ht="14.25">
      <c r="A115" s="247">
        <v>73</v>
      </c>
      <c r="B115" s="238"/>
      <c r="C115" s="300" t="s">
        <v>710</v>
      </c>
      <c r="D115" s="240">
        <v>30000</v>
      </c>
    </row>
    <row r="116" spans="1:4" ht="15">
      <c r="A116" s="292"/>
      <c r="B116" s="345"/>
      <c r="C116" s="248" t="s">
        <v>711</v>
      </c>
      <c r="D116" s="249">
        <f>SUM(D39:D115)</f>
        <v>155880500</v>
      </c>
    </row>
    <row r="117" spans="1:4" ht="14.25">
      <c r="A117" s="247">
        <v>1</v>
      </c>
      <c r="B117" s="234">
        <v>40184</v>
      </c>
      <c r="C117" s="235" t="s">
        <v>712</v>
      </c>
      <c r="D117" s="236">
        <v>170000</v>
      </c>
    </row>
    <row r="118" spans="1:4" ht="14.25">
      <c r="A118" s="247">
        <v>2</v>
      </c>
      <c r="B118" s="237"/>
      <c r="C118" s="247" t="s">
        <v>713</v>
      </c>
      <c r="D118" s="240">
        <v>960000</v>
      </c>
    </row>
    <row r="119" spans="1:4" ht="14.25">
      <c r="A119" s="247">
        <v>3</v>
      </c>
      <c r="B119" s="237"/>
      <c r="C119" s="247" t="s">
        <v>714</v>
      </c>
      <c r="D119" s="240">
        <v>660000</v>
      </c>
    </row>
    <row r="120" spans="1:4" ht="14.25">
      <c r="A120" s="247">
        <v>4</v>
      </c>
      <c r="B120" s="237">
        <v>40215</v>
      </c>
      <c r="C120" s="247" t="s">
        <v>715</v>
      </c>
      <c r="D120" s="240">
        <v>2500000</v>
      </c>
    </row>
    <row r="121" spans="1:4" ht="14.25">
      <c r="A121" s="247">
        <v>5</v>
      </c>
      <c r="B121" s="237">
        <v>40243</v>
      </c>
      <c r="C121" s="247" t="s">
        <v>716</v>
      </c>
      <c r="D121" s="240">
        <v>180000</v>
      </c>
    </row>
    <row r="122" spans="1:4" ht="14.25">
      <c r="A122" s="247">
        <v>6</v>
      </c>
      <c r="B122" s="237"/>
      <c r="C122" s="247" t="s">
        <v>717</v>
      </c>
      <c r="D122" s="240">
        <v>30000</v>
      </c>
    </row>
    <row r="123" spans="1:4" ht="14.25">
      <c r="A123" s="247">
        <v>7</v>
      </c>
      <c r="B123" s="237"/>
      <c r="C123" s="247" t="s">
        <v>718</v>
      </c>
      <c r="D123" s="240">
        <v>28000</v>
      </c>
    </row>
    <row r="124" spans="1:4" ht="14.25">
      <c r="A124" s="247">
        <v>8</v>
      </c>
      <c r="B124" s="237"/>
      <c r="C124" s="247" t="s">
        <v>719</v>
      </c>
      <c r="D124" s="240">
        <v>2850000</v>
      </c>
    </row>
    <row r="125" spans="1:4" ht="14.25">
      <c r="A125" s="247">
        <v>9</v>
      </c>
      <c r="B125" s="237"/>
      <c r="C125" s="247" t="s">
        <v>720</v>
      </c>
      <c r="D125" s="240">
        <v>720000</v>
      </c>
    </row>
    <row r="126" spans="1:4" ht="14.25">
      <c r="A126" s="247">
        <v>10</v>
      </c>
      <c r="B126" s="237"/>
      <c r="C126" s="247" t="s">
        <v>721</v>
      </c>
      <c r="D126" s="240">
        <v>290000</v>
      </c>
    </row>
    <row r="127" spans="1:4" ht="14.25">
      <c r="A127" s="247">
        <v>11</v>
      </c>
      <c r="B127" s="237">
        <v>40274</v>
      </c>
      <c r="C127" s="247" t="s">
        <v>715</v>
      </c>
      <c r="D127" s="240">
        <v>2500000</v>
      </c>
    </row>
    <row r="128" spans="1:4" ht="14.25">
      <c r="A128" s="247">
        <v>12</v>
      </c>
      <c r="B128" s="237">
        <v>40365</v>
      </c>
      <c r="C128" s="247" t="s">
        <v>722</v>
      </c>
      <c r="D128" s="240">
        <v>1190000</v>
      </c>
    </row>
    <row r="129" spans="1:4" ht="14.25">
      <c r="A129" s="247">
        <v>13</v>
      </c>
      <c r="B129" s="238"/>
      <c r="C129" s="247" t="s">
        <v>723</v>
      </c>
      <c r="D129" s="240">
        <v>7327146</v>
      </c>
    </row>
    <row r="130" spans="1:4" ht="14.25">
      <c r="A130" s="247">
        <v>14</v>
      </c>
      <c r="B130" s="238"/>
      <c r="C130" s="247" t="s">
        <v>724</v>
      </c>
      <c r="D130" s="240">
        <v>300000</v>
      </c>
    </row>
    <row r="131" spans="1:4" ht="14.25">
      <c r="A131" s="247">
        <v>15</v>
      </c>
      <c r="B131" s="237"/>
      <c r="C131" s="247" t="s">
        <v>725</v>
      </c>
      <c r="D131" s="240">
        <v>20000</v>
      </c>
    </row>
    <row r="132" spans="1:4" ht="14.25">
      <c r="A132" s="247">
        <v>16</v>
      </c>
      <c r="B132" s="237"/>
      <c r="C132" s="346" t="s">
        <v>726</v>
      </c>
      <c r="D132" s="240">
        <v>133000</v>
      </c>
    </row>
    <row r="133" spans="1:4" ht="14.25">
      <c r="A133" s="247">
        <v>17</v>
      </c>
      <c r="B133" s="237">
        <v>40396</v>
      </c>
      <c r="C133" s="300" t="s">
        <v>727</v>
      </c>
      <c r="D133" s="240">
        <v>660000</v>
      </c>
    </row>
    <row r="134" spans="1:4" ht="14.25">
      <c r="A134" s="247">
        <v>18</v>
      </c>
      <c r="B134" s="237">
        <v>40457</v>
      </c>
      <c r="C134" s="247" t="s">
        <v>728</v>
      </c>
      <c r="D134" s="240">
        <v>5000000</v>
      </c>
    </row>
    <row r="135" spans="1:4" ht="14.25">
      <c r="A135" s="247">
        <v>19</v>
      </c>
      <c r="B135" s="237">
        <v>40488</v>
      </c>
      <c r="C135" s="286" t="s">
        <v>729</v>
      </c>
      <c r="D135" s="240">
        <v>190000</v>
      </c>
    </row>
    <row r="136" spans="1:4" ht="14.25">
      <c r="A136" s="247">
        <v>20</v>
      </c>
      <c r="B136" s="237"/>
      <c r="C136" s="247" t="s">
        <v>730</v>
      </c>
      <c r="D136" s="240">
        <v>7500000</v>
      </c>
    </row>
    <row r="137" spans="1:4" ht="14.25">
      <c r="A137" s="247">
        <v>21</v>
      </c>
      <c r="B137" s="238"/>
      <c r="C137" s="274" t="s">
        <v>731</v>
      </c>
      <c r="D137" s="240">
        <v>3675000</v>
      </c>
    </row>
    <row r="138" spans="1:4" ht="14.25">
      <c r="A138" s="247">
        <v>22</v>
      </c>
      <c r="B138" s="238"/>
      <c r="C138" s="259" t="s">
        <v>732</v>
      </c>
      <c r="D138" s="240">
        <v>532000</v>
      </c>
    </row>
    <row r="139" spans="1:4" ht="14.25">
      <c r="A139" s="247">
        <v>23</v>
      </c>
      <c r="B139" s="237"/>
      <c r="C139" s="243" t="s">
        <v>733</v>
      </c>
      <c r="D139" s="241">
        <v>300000</v>
      </c>
    </row>
    <row r="140" spans="1:4" ht="14.25">
      <c r="A140" s="247">
        <v>24</v>
      </c>
      <c r="B140" s="238" t="s">
        <v>734</v>
      </c>
      <c r="C140" s="247" t="s">
        <v>735</v>
      </c>
      <c r="D140" s="240">
        <v>40000</v>
      </c>
    </row>
    <row r="141" spans="1:4" ht="14.25">
      <c r="A141" s="247">
        <v>25</v>
      </c>
      <c r="B141" s="237" t="s">
        <v>736</v>
      </c>
      <c r="C141" s="247" t="s">
        <v>737</v>
      </c>
      <c r="D141" s="240">
        <v>675000</v>
      </c>
    </row>
    <row r="142" spans="1:4" ht="14.25">
      <c r="A142" s="247">
        <v>26</v>
      </c>
      <c r="B142" s="237" t="s">
        <v>738</v>
      </c>
      <c r="C142" s="247" t="s">
        <v>739</v>
      </c>
      <c r="D142" s="240">
        <v>6993600</v>
      </c>
    </row>
    <row r="143" spans="1:4" ht="14.25">
      <c r="A143" s="247">
        <v>27</v>
      </c>
      <c r="B143" s="237"/>
      <c r="C143" s="247" t="s">
        <v>740</v>
      </c>
      <c r="D143" s="240">
        <v>5126000</v>
      </c>
    </row>
    <row r="144" spans="1:4" ht="14.25">
      <c r="A144" s="247">
        <v>28</v>
      </c>
      <c r="B144" s="238"/>
      <c r="C144" s="247" t="s">
        <v>741</v>
      </c>
      <c r="D144" s="240">
        <v>300000</v>
      </c>
    </row>
    <row r="145" spans="1:4" ht="14.25">
      <c r="A145" s="247">
        <v>29</v>
      </c>
      <c r="B145" s="238" t="s">
        <v>742</v>
      </c>
      <c r="C145" s="247" t="s">
        <v>743</v>
      </c>
      <c r="D145" s="240">
        <v>160000</v>
      </c>
    </row>
    <row r="146" spans="1:4" ht="14.25">
      <c r="A146" s="247">
        <v>30</v>
      </c>
      <c r="B146" s="238"/>
      <c r="C146" s="247" t="s">
        <v>744</v>
      </c>
      <c r="D146" s="240">
        <v>38000</v>
      </c>
    </row>
    <row r="147" spans="1:4" ht="14.25">
      <c r="A147" s="247">
        <v>31</v>
      </c>
      <c r="B147" s="237" t="s">
        <v>339</v>
      </c>
      <c r="C147" s="247" t="s">
        <v>745</v>
      </c>
      <c r="D147" s="240">
        <v>10000000</v>
      </c>
    </row>
    <row r="148" spans="1:4" ht="14.25">
      <c r="A148" s="247">
        <v>32</v>
      </c>
      <c r="B148" s="237"/>
      <c r="C148" s="247" t="s">
        <v>746</v>
      </c>
      <c r="D148" s="240">
        <v>13400000</v>
      </c>
    </row>
    <row r="149" spans="1:4" ht="14.25">
      <c r="A149" s="247">
        <v>33</v>
      </c>
      <c r="B149" s="237"/>
      <c r="C149" s="286" t="s">
        <v>747</v>
      </c>
      <c r="D149" s="240"/>
    </row>
    <row r="150" spans="1:4" ht="14.25">
      <c r="A150" s="247">
        <v>34</v>
      </c>
      <c r="B150" s="238"/>
      <c r="C150" s="286" t="s">
        <v>748</v>
      </c>
      <c r="D150" s="240"/>
    </row>
    <row r="151" spans="1:4" ht="14.25">
      <c r="A151" s="247">
        <v>35</v>
      </c>
      <c r="B151" s="237"/>
      <c r="C151" s="286" t="s">
        <v>749</v>
      </c>
      <c r="D151" s="247"/>
    </row>
    <row r="152" spans="1:4" ht="14.25">
      <c r="A152" s="247">
        <v>36</v>
      </c>
      <c r="B152" s="238"/>
      <c r="C152" s="286" t="s">
        <v>750</v>
      </c>
      <c r="D152" s="240">
        <v>4940000</v>
      </c>
    </row>
    <row r="153" spans="1:4" ht="14.25">
      <c r="A153" s="247">
        <v>37</v>
      </c>
      <c r="B153" s="237"/>
      <c r="C153" s="286" t="s">
        <v>751</v>
      </c>
      <c r="D153" s="240">
        <v>190000</v>
      </c>
    </row>
    <row r="154" spans="1:4" ht="14.25">
      <c r="A154" s="247">
        <v>38</v>
      </c>
      <c r="B154" s="237"/>
      <c r="C154" s="286" t="s">
        <v>752</v>
      </c>
      <c r="D154" s="240">
        <v>1890000</v>
      </c>
    </row>
    <row r="155" spans="1:4" ht="14.25">
      <c r="A155" s="247">
        <v>39</v>
      </c>
      <c r="B155" s="238"/>
      <c r="C155" s="286" t="s">
        <v>753</v>
      </c>
      <c r="D155" s="241">
        <v>2425000</v>
      </c>
    </row>
    <row r="156" spans="1:4" ht="14.25">
      <c r="A156" s="247">
        <v>40</v>
      </c>
      <c r="B156" s="238"/>
      <c r="C156" s="300" t="s">
        <v>754</v>
      </c>
      <c r="D156" s="241">
        <v>2200000</v>
      </c>
    </row>
    <row r="157" spans="1:4" ht="14.25">
      <c r="A157" s="247">
        <v>41</v>
      </c>
      <c r="B157" s="238"/>
      <c r="C157" s="300" t="s">
        <v>752</v>
      </c>
      <c r="D157" s="241">
        <v>1890000</v>
      </c>
    </row>
    <row r="158" spans="1:4" ht="14.25">
      <c r="A158" s="247">
        <v>42</v>
      </c>
      <c r="B158" s="238"/>
      <c r="C158" s="300" t="s">
        <v>743</v>
      </c>
      <c r="D158" s="241">
        <v>160000</v>
      </c>
    </row>
    <row r="159" spans="1:4" ht="14.25">
      <c r="A159" s="247">
        <v>43</v>
      </c>
      <c r="B159" s="238" t="s">
        <v>755</v>
      </c>
      <c r="C159" s="300" t="s">
        <v>756</v>
      </c>
      <c r="D159" s="241">
        <v>50000</v>
      </c>
    </row>
    <row r="160" spans="1:4" ht="14.25">
      <c r="A160" s="247">
        <v>44</v>
      </c>
      <c r="B160" s="238"/>
      <c r="C160" s="300" t="s">
        <v>752</v>
      </c>
      <c r="D160" s="241">
        <v>1890000</v>
      </c>
    </row>
    <row r="161" spans="1:4" ht="14.25">
      <c r="A161" s="247">
        <v>45</v>
      </c>
      <c r="B161" s="238"/>
      <c r="C161" s="300" t="s">
        <v>757</v>
      </c>
      <c r="D161" s="241">
        <v>1100000</v>
      </c>
    </row>
    <row r="162" spans="1:4" ht="14.25">
      <c r="A162" s="247">
        <v>46</v>
      </c>
      <c r="B162" s="238"/>
      <c r="C162" s="300" t="s">
        <v>758</v>
      </c>
      <c r="D162" s="241">
        <v>24000</v>
      </c>
    </row>
    <row r="163" spans="1:4" ht="14.25">
      <c r="A163" s="247">
        <v>47</v>
      </c>
      <c r="B163" s="238" t="s">
        <v>759</v>
      </c>
      <c r="C163" s="286" t="s">
        <v>760</v>
      </c>
      <c r="D163" s="241">
        <v>700000</v>
      </c>
    </row>
    <row r="164" spans="1:4" ht="14.25">
      <c r="A164" s="247">
        <v>48</v>
      </c>
      <c r="B164" s="238"/>
      <c r="C164" s="300" t="s">
        <v>761</v>
      </c>
      <c r="D164" s="241">
        <v>500000</v>
      </c>
    </row>
    <row r="165" spans="1:4" ht="14.25">
      <c r="A165" s="247">
        <v>49</v>
      </c>
      <c r="B165" s="238"/>
      <c r="C165" s="247" t="s">
        <v>762</v>
      </c>
      <c r="D165" s="347">
        <v>100000</v>
      </c>
    </row>
    <row r="166" spans="1:4" ht="14.25">
      <c r="A166" s="247">
        <v>50</v>
      </c>
      <c r="B166" s="238"/>
      <c r="C166" s="300" t="s">
        <v>763</v>
      </c>
      <c r="D166" s="347">
        <v>1500000</v>
      </c>
    </row>
    <row r="167" spans="1:4" ht="14.25">
      <c r="A167" s="247">
        <v>51</v>
      </c>
      <c r="B167" s="238"/>
      <c r="C167" s="247" t="s">
        <v>764</v>
      </c>
      <c r="D167" s="347">
        <v>144000</v>
      </c>
    </row>
    <row r="168" spans="1:4" ht="14.25">
      <c r="A168" s="247">
        <v>52</v>
      </c>
      <c r="B168" s="238"/>
      <c r="C168" s="247" t="s">
        <v>765</v>
      </c>
      <c r="D168" s="347">
        <v>1000000</v>
      </c>
    </row>
    <row r="169" spans="1:4" ht="14.25">
      <c r="A169" s="247">
        <v>53</v>
      </c>
      <c r="B169" s="238" t="s">
        <v>766</v>
      </c>
      <c r="C169" s="247" t="s">
        <v>767</v>
      </c>
      <c r="D169" s="241">
        <v>60000</v>
      </c>
    </row>
    <row r="170" spans="1:4" ht="14.25">
      <c r="A170" s="247">
        <v>54</v>
      </c>
      <c r="B170" s="238"/>
      <c r="C170" s="247" t="s">
        <v>768</v>
      </c>
      <c r="D170" s="241">
        <v>1472000</v>
      </c>
    </row>
    <row r="171" spans="1:4" ht="14.25">
      <c r="A171" s="247">
        <v>55</v>
      </c>
      <c r="B171" s="238"/>
      <c r="C171" s="247" t="s">
        <v>769</v>
      </c>
      <c r="D171" s="241">
        <v>571000</v>
      </c>
    </row>
    <row r="172" spans="1:4" ht="14.25">
      <c r="A172" s="247">
        <v>56</v>
      </c>
      <c r="B172" s="238" t="s">
        <v>770</v>
      </c>
      <c r="C172" s="247" t="s">
        <v>771</v>
      </c>
      <c r="D172" s="241">
        <v>720000</v>
      </c>
    </row>
    <row r="173" spans="1:4" ht="14.25">
      <c r="A173" s="247">
        <v>57</v>
      </c>
      <c r="B173" s="238"/>
      <c r="C173" s="247" t="s">
        <v>772</v>
      </c>
      <c r="D173" s="241">
        <v>2000000</v>
      </c>
    </row>
    <row r="174" spans="1:4" ht="14.25">
      <c r="A174" s="247">
        <v>58</v>
      </c>
      <c r="B174" s="238"/>
      <c r="C174" s="247" t="s">
        <v>773</v>
      </c>
      <c r="D174" s="241">
        <v>737000</v>
      </c>
    </row>
    <row r="175" spans="1:4" ht="14.25">
      <c r="A175" s="247">
        <v>59</v>
      </c>
      <c r="B175" s="238" t="s">
        <v>774</v>
      </c>
      <c r="C175" s="247" t="s">
        <v>775</v>
      </c>
      <c r="D175" s="241">
        <v>280000</v>
      </c>
    </row>
    <row r="176" spans="1:4" ht="14.25">
      <c r="A176" s="247">
        <v>60</v>
      </c>
      <c r="B176" s="238"/>
      <c r="C176" s="247" t="s">
        <v>776</v>
      </c>
      <c r="D176" s="241">
        <v>45000</v>
      </c>
    </row>
    <row r="177" spans="1:4" ht="14.25">
      <c r="A177" s="247">
        <v>61</v>
      </c>
      <c r="B177" s="238"/>
      <c r="C177" s="247" t="s">
        <v>777</v>
      </c>
      <c r="D177" s="241">
        <v>270000</v>
      </c>
    </row>
    <row r="178" spans="1:4" ht="14.25">
      <c r="A178" s="247">
        <v>62</v>
      </c>
      <c r="B178" s="238" t="s">
        <v>778</v>
      </c>
      <c r="C178" s="247" t="s">
        <v>779</v>
      </c>
      <c r="D178" s="241">
        <v>1425000</v>
      </c>
    </row>
    <row r="179" spans="1:4" ht="14.25">
      <c r="A179" s="247">
        <v>63</v>
      </c>
      <c r="B179" s="238"/>
      <c r="C179" s="259" t="s">
        <v>780</v>
      </c>
      <c r="D179" s="241">
        <v>56000</v>
      </c>
    </row>
    <row r="180" spans="1:4" ht="14.25">
      <c r="A180" s="247">
        <v>64</v>
      </c>
      <c r="B180" s="238"/>
      <c r="C180" s="259" t="s">
        <v>781</v>
      </c>
      <c r="D180" s="241">
        <v>84000</v>
      </c>
    </row>
    <row r="181" spans="1:4" ht="14.25">
      <c r="A181" s="247">
        <v>65</v>
      </c>
      <c r="B181" s="238"/>
      <c r="C181" s="247" t="s">
        <v>782</v>
      </c>
      <c r="D181" s="241">
        <v>150000</v>
      </c>
    </row>
    <row r="182" spans="1:4" ht="14.25">
      <c r="A182" s="247">
        <v>66</v>
      </c>
      <c r="B182" s="238" t="s">
        <v>783</v>
      </c>
      <c r="C182" s="247" t="s">
        <v>784</v>
      </c>
      <c r="D182" s="241">
        <v>737000</v>
      </c>
    </row>
    <row r="183" spans="1:4" ht="15">
      <c r="A183" s="292"/>
      <c r="B183" s="345"/>
      <c r="C183" s="348" t="s">
        <v>785</v>
      </c>
      <c r="D183" s="254">
        <f>SUM(D117:D182)</f>
        <v>103757746</v>
      </c>
    </row>
    <row r="184" spans="1:4" ht="14.25">
      <c r="A184" s="247">
        <v>1</v>
      </c>
      <c r="B184" s="234">
        <v>40216</v>
      </c>
      <c r="C184" s="235" t="s">
        <v>786</v>
      </c>
      <c r="D184" s="251">
        <v>112000</v>
      </c>
    </row>
    <row r="185" spans="1:4" ht="14.25">
      <c r="A185" s="247">
        <v>2</v>
      </c>
      <c r="B185" s="237"/>
      <c r="C185" s="247" t="s">
        <v>787</v>
      </c>
      <c r="D185" s="349">
        <v>1155000</v>
      </c>
    </row>
    <row r="186" spans="1:4" ht="14.25">
      <c r="A186" s="247">
        <v>3</v>
      </c>
      <c r="B186" s="237"/>
      <c r="C186" s="247" t="s">
        <v>788</v>
      </c>
      <c r="D186" s="349">
        <v>2712500</v>
      </c>
    </row>
    <row r="187" spans="1:4" ht="14.25">
      <c r="A187" s="247">
        <v>4</v>
      </c>
      <c r="B187" s="238"/>
      <c r="C187" s="300" t="s">
        <v>789</v>
      </c>
      <c r="D187" s="349">
        <v>589000</v>
      </c>
    </row>
    <row r="188" spans="1:4" ht="14.25">
      <c r="A188" s="247">
        <v>5</v>
      </c>
      <c r="B188" s="238"/>
      <c r="C188" s="300" t="s">
        <v>790</v>
      </c>
      <c r="D188" s="350">
        <v>100000</v>
      </c>
    </row>
    <row r="189" spans="1:4" ht="14.25">
      <c r="A189" s="247">
        <v>6</v>
      </c>
      <c r="B189" s="238"/>
      <c r="C189" s="300" t="s">
        <v>791</v>
      </c>
      <c r="D189" s="350">
        <v>370000</v>
      </c>
    </row>
    <row r="190" spans="1:4" ht="14.25">
      <c r="A190" s="247">
        <v>7</v>
      </c>
      <c r="B190" s="238"/>
      <c r="C190" s="300" t="s">
        <v>792</v>
      </c>
      <c r="D190" s="350">
        <v>160000</v>
      </c>
    </row>
    <row r="191" spans="1:4" ht="14.25">
      <c r="A191" s="247">
        <v>8</v>
      </c>
      <c r="B191" s="238"/>
      <c r="C191" s="300" t="s">
        <v>793</v>
      </c>
      <c r="D191" s="350">
        <v>180000</v>
      </c>
    </row>
    <row r="192" spans="1:4" ht="14.25">
      <c r="A192" s="247">
        <v>9</v>
      </c>
      <c r="B192" s="238"/>
      <c r="C192" s="300" t="s">
        <v>1313</v>
      </c>
      <c r="D192" s="350">
        <v>170000</v>
      </c>
    </row>
    <row r="193" spans="1:4" ht="14.25">
      <c r="A193" s="247">
        <v>10</v>
      </c>
      <c r="B193" s="238"/>
      <c r="C193" s="300" t="s">
        <v>794</v>
      </c>
      <c r="D193" s="350">
        <v>270000</v>
      </c>
    </row>
    <row r="194" spans="1:4" ht="14.25">
      <c r="A194" s="247">
        <v>11</v>
      </c>
      <c r="B194" s="237">
        <v>40336</v>
      </c>
      <c r="C194" s="300" t="s">
        <v>795</v>
      </c>
      <c r="D194" s="351">
        <v>737000</v>
      </c>
    </row>
    <row r="195" spans="1:4" ht="14.25">
      <c r="A195" s="247">
        <v>12</v>
      </c>
      <c r="B195" s="237"/>
      <c r="C195" s="300" t="s">
        <v>796</v>
      </c>
      <c r="D195" s="351">
        <v>7000</v>
      </c>
    </row>
    <row r="196" spans="1:4" ht="14.25">
      <c r="A196" s="247">
        <v>13</v>
      </c>
      <c r="B196" s="237"/>
      <c r="C196" s="300" t="s">
        <v>797</v>
      </c>
      <c r="D196" s="351">
        <v>9000</v>
      </c>
    </row>
    <row r="197" spans="1:4" ht="14.25">
      <c r="A197" s="247">
        <v>14</v>
      </c>
      <c r="B197" s="237"/>
      <c r="C197" s="300" t="s">
        <v>798</v>
      </c>
      <c r="D197" s="351">
        <v>8000</v>
      </c>
    </row>
    <row r="198" spans="1:4" ht="14.25">
      <c r="A198" s="247">
        <v>15</v>
      </c>
      <c r="B198" s="238"/>
      <c r="C198" s="300" t="s">
        <v>799</v>
      </c>
      <c r="D198" s="351">
        <v>4000</v>
      </c>
    </row>
    <row r="199" spans="1:4" ht="14.25">
      <c r="A199" s="247">
        <v>16</v>
      </c>
      <c r="B199" s="238"/>
      <c r="C199" s="300" t="s">
        <v>800</v>
      </c>
      <c r="D199" s="351">
        <v>611000</v>
      </c>
    </row>
    <row r="200" spans="1:4" ht="14.25">
      <c r="A200" s="247">
        <v>17</v>
      </c>
      <c r="B200" s="238"/>
      <c r="C200" s="300" t="s">
        <v>801</v>
      </c>
      <c r="D200" s="351">
        <v>212000</v>
      </c>
    </row>
    <row r="201" spans="1:4" ht="14.25">
      <c r="A201" s="247">
        <v>18</v>
      </c>
      <c r="B201" s="238"/>
      <c r="C201" s="300" t="s">
        <v>802</v>
      </c>
      <c r="D201" s="351">
        <v>1040000</v>
      </c>
    </row>
    <row r="202" spans="1:4" ht="14.25">
      <c r="A202" s="247">
        <v>19</v>
      </c>
      <c r="B202" s="237"/>
      <c r="C202" s="300" t="s">
        <v>803</v>
      </c>
      <c r="D202" s="351">
        <v>32000</v>
      </c>
    </row>
    <row r="203" spans="1:4" ht="14.25">
      <c r="A203" s="247">
        <v>20</v>
      </c>
      <c r="B203" s="237">
        <v>40366</v>
      </c>
      <c r="C203" s="352" t="s">
        <v>804</v>
      </c>
      <c r="D203" s="351">
        <v>2160000</v>
      </c>
    </row>
    <row r="204" spans="1:4" ht="14.25">
      <c r="A204" s="247">
        <v>21</v>
      </c>
      <c r="B204" s="238"/>
      <c r="C204" s="300" t="s">
        <v>805</v>
      </c>
      <c r="D204" s="351">
        <v>28000</v>
      </c>
    </row>
    <row r="205" spans="1:4" ht="14.25">
      <c r="A205" s="247">
        <v>22</v>
      </c>
      <c r="B205" s="238"/>
      <c r="C205" s="300" t="s">
        <v>806</v>
      </c>
      <c r="D205" s="353">
        <v>60000</v>
      </c>
    </row>
    <row r="206" spans="1:4" ht="14.25">
      <c r="A206" s="247">
        <v>23</v>
      </c>
      <c r="B206" s="237"/>
      <c r="C206" s="300" t="s">
        <v>807</v>
      </c>
      <c r="D206" s="351">
        <v>15000</v>
      </c>
    </row>
    <row r="207" spans="1:4" ht="14.25">
      <c r="A207" s="247">
        <v>24</v>
      </c>
      <c r="B207" s="238"/>
      <c r="C207" s="300" t="s">
        <v>808</v>
      </c>
      <c r="D207" s="354">
        <v>20000</v>
      </c>
    </row>
    <row r="208" spans="1:4" ht="14.25">
      <c r="A208" s="247">
        <v>25</v>
      </c>
      <c r="B208" s="237"/>
      <c r="C208" s="286" t="s">
        <v>809</v>
      </c>
      <c r="D208" s="354">
        <v>12000</v>
      </c>
    </row>
    <row r="209" spans="1:4" ht="14.25">
      <c r="A209" s="247">
        <v>26</v>
      </c>
      <c r="B209" s="237"/>
      <c r="C209" s="300" t="s">
        <v>810</v>
      </c>
      <c r="D209" s="351">
        <v>24000</v>
      </c>
    </row>
    <row r="210" spans="1:4" ht="14.25">
      <c r="A210" s="247">
        <v>27</v>
      </c>
      <c r="B210" s="238"/>
      <c r="C210" s="274" t="s">
        <v>811</v>
      </c>
      <c r="D210" s="351">
        <v>10000</v>
      </c>
    </row>
    <row r="211" spans="1:4" ht="14.25">
      <c r="A211" s="247">
        <v>28</v>
      </c>
      <c r="B211" s="238"/>
      <c r="C211" s="274" t="s">
        <v>812</v>
      </c>
      <c r="D211" s="351">
        <v>96000</v>
      </c>
    </row>
    <row r="212" spans="1:4" ht="14.25">
      <c r="A212" s="247">
        <v>29</v>
      </c>
      <c r="B212" s="238"/>
      <c r="C212" s="300" t="s">
        <v>813</v>
      </c>
      <c r="D212" s="351">
        <v>50000</v>
      </c>
    </row>
    <row r="213" spans="1:4" ht="14.25">
      <c r="A213" s="247">
        <v>30</v>
      </c>
      <c r="B213" s="238"/>
      <c r="C213" s="300" t="s">
        <v>814</v>
      </c>
      <c r="D213" s="351">
        <v>6000</v>
      </c>
    </row>
    <row r="214" spans="1:4" ht="14.25">
      <c r="A214" s="247">
        <v>31</v>
      </c>
      <c r="B214" s="237">
        <v>40397</v>
      </c>
      <c r="C214" s="300" t="s">
        <v>815</v>
      </c>
      <c r="D214" s="351">
        <v>48000</v>
      </c>
    </row>
    <row r="215" spans="1:4" ht="14.25">
      <c r="A215" s="247">
        <v>32</v>
      </c>
      <c r="B215" s="237"/>
      <c r="C215" s="300" t="s">
        <v>816</v>
      </c>
      <c r="D215" s="351">
        <v>340000</v>
      </c>
    </row>
    <row r="216" spans="1:4" ht="14.25">
      <c r="A216" s="247">
        <v>33</v>
      </c>
      <c r="B216" s="237"/>
      <c r="C216" s="300" t="s">
        <v>817</v>
      </c>
      <c r="D216" s="351">
        <v>100000</v>
      </c>
    </row>
    <row r="217" spans="1:4" ht="14.25">
      <c r="A217" s="247">
        <v>34</v>
      </c>
      <c r="B217" s="238"/>
      <c r="C217" s="300" t="s">
        <v>818</v>
      </c>
      <c r="D217" s="355">
        <v>15000</v>
      </c>
    </row>
    <row r="218" spans="1:4" ht="14.25">
      <c r="A218" s="247">
        <v>35</v>
      </c>
      <c r="B218" s="238"/>
      <c r="C218" s="300" t="s">
        <v>819</v>
      </c>
      <c r="D218" s="355">
        <v>170000</v>
      </c>
    </row>
    <row r="219" spans="1:4" ht="14.25">
      <c r="A219" s="247">
        <v>36</v>
      </c>
      <c r="B219" s="238"/>
      <c r="C219" s="300" t="s">
        <v>820</v>
      </c>
      <c r="D219" s="355">
        <v>24000</v>
      </c>
    </row>
    <row r="220" spans="1:4" ht="14.25">
      <c r="A220" s="247">
        <v>37</v>
      </c>
      <c r="B220" s="237">
        <v>40489</v>
      </c>
      <c r="C220" s="300" t="s">
        <v>821</v>
      </c>
      <c r="D220" s="355">
        <v>465000</v>
      </c>
    </row>
    <row r="221" spans="1:4" ht="14.25">
      <c r="A221" s="247">
        <v>38</v>
      </c>
      <c r="B221" s="237"/>
      <c r="C221" s="300" t="s">
        <v>822</v>
      </c>
      <c r="D221" s="355">
        <v>40000</v>
      </c>
    </row>
    <row r="222" spans="1:4" ht="14.25">
      <c r="A222" s="247">
        <v>39</v>
      </c>
      <c r="B222" s="237"/>
      <c r="C222" s="286" t="s">
        <v>823</v>
      </c>
      <c r="D222" s="355">
        <v>20000</v>
      </c>
    </row>
    <row r="223" spans="1:4" ht="14.25">
      <c r="A223" s="247">
        <v>40</v>
      </c>
      <c r="B223" s="238"/>
      <c r="C223" s="286" t="s">
        <v>824</v>
      </c>
      <c r="D223" s="355">
        <v>20000</v>
      </c>
    </row>
    <row r="224" spans="1:4" ht="14.25">
      <c r="A224" s="247">
        <v>41</v>
      </c>
      <c r="B224" s="237">
        <v>40519</v>
      </c>
      <c r="C224" s="286" t="s">
        <v>825</v>
      </c>
      <c r="D224" s="355">
        <v>1440000</v>
      </c>
    </row>
    <row r="225" spans="1:4" ht="14.25">
      <c r="A225" s="247">
        <v>42</v>
      </c>
      <c r="B225" s="238"/>
      <c r="C225" s="286" t="s">
        <v>826</v>
      </c>
      <c r="D225" s="355">
        <v>10000000</v>
      </c>
    </row>
    <row r="226" spans="1:4" ht="14.25">
      <c r="A226" s="247">
        <v>43</v>
      </c>
      <c r="B226" s="238"/>
      <c r="C226" s="243" t="s">
        <v>827</v>
      </c>
      <c r="D226" s="355">
        <v>1250000</v>
      </c>
    </row>
    <row r="227" spans="1:4" ht="14.25">
      <c r="A227" s="247">
        <v>44</v>
      </c>
      <c r="B227" s="237"/>
      <c r="C227" s="300" t="s">
        <v>828</v>
      </c>
      <c r="D227" s="355">
        <v>160000</v>
      </c>
    </row>
    <row r="228" spans="1:4" ht="14.25">
      <c r="A228" s="247">
        <v>45</v>
      </c>
      <c r="B228" s="238" t="s">
        <v>346</v>
      </c>
      <c r="C228" s="300" t="s">
        <v>829</v>
      </c>
      <c r="D228" s="355">
        <v>60000</v>
      </c>
    </row>
    <row r="229" spans="1:4" ht="14.25">
      <c r="A229" s="247">
        <v>46</v>
      </c>
      <c r="B229" s="238"/>
      <c r="C229" s="300" t="s">
        <v>830</v>
      </c>
      <c r="D229" s="355">
        <v>100000</v>
      </c>
    </row>
    <row r="230" spans="1:4" ht="14.25">
      <c r="A230" s="247">
        <v>47</v>
      </c>
      <c r="B230" s="237"/>
      <c r="C230" s="300" t="s">
        <v>831</v>
      </c>
      <c r="D230" s="355">
        <v>12000</v>
      </c>
    </row>
    <row r="231" spans="1:4" ht="14.25">
      <c r="A231" s="247">
        <v>48</v>
      </c>
      <c r="B231" s="237"/>
      <c r="C231" s="286" t="s">
        <v>832</v>
      </c>
      <c r="D231" s="355">
        <v>1240800</v>
      </c>
    </row>
    <row r="232" spans="1:4" ht="14.25">
      <c r="A232" s="247">
        <v>49</v>
      </c>
      <c r="B232" s="238"/>
      <c r="C232" s="300" t="s">
        <v>833</v>
      </c>
      <c r="D232" s="355">
        <v>1280400</v>
      </c>
    </row>
    <row r="233" spans="1:4" ht="14.25">
      <c r="A233" s="247">
        <v>50</v>
      </c>
      <c r="B233" s="237"/>
      <c r="C233" s="300" t="s">
        <v>834</v>
      </c>
      <c r="D233" s="355">
        <v>3003000</v>
      </c>
    </row>
    <row r="234" spans="1:4" ht="14.25">
      <c r="A234" s="247">
        <v>51</v>
      </c>
      <c r="B234" s="238"/>
      <c r="C234" s="300" t="s">
        <v>835</v>
      </c>
      <c r="D234" s="351">
        <v>1852000</v>
      </c>
    </row>
    <row r="235" spans="1:4" ht="14.25">
      <c r="A235" s="247">
        <v>52</v>
      </c>
      <c r="B235" s="238"/>
      <c r="C235" s="286" t="s">
        <v>836</v>
      </c>
      <c r="D235" s="351">
        <v>480000</v>
      </c>
    </row>
    <row r="236" spans="1:4" ht="14.25">
      <c r="A236" s="247">
        <v>53</v>
      </c>
      <c r="B236" s="238"/>
      <c r="C236" s="300" t="s">
        <v>837</v>
      </c>
      <c r="D236" s="351">
        <v>720000</v>
      </c>
    </row>
    <row r="237" spans="1:4" ht="14.25">
      <c r="A237" s="247">
        <v>54</v>
      </c>
      <c r="B237" s="238"/>
      <c r="C237" s="300" t="s">
        <v>838</v>
      </c>
      <c r="D237" s="354">
        <v>38000</v>
      </c>
    </row>
    <row r="238" spans="1:4" ht="14.25">
      <c r="A238" s="247">
        <v>55</v>
      </c>
      <c r="B238" s="238" t="s">
        <v>347</v>
      </c>
      <c r="C238" s="300" t="s">
        <v>839</v>
      </c>
      <c r="D238" s="351">
        <v>715000</v>
      </c>
    </row>
    <row r="239" spans="1:4" ht="14.25">
      <c r="A239" s="247">
        <v>56</v>
      </c>
      <c r="B239" s="238"/>
      <c r="C239" s="300" t="s">
        <v>840</v>
      </c>
      <c r="D239" s="351">
        <v>22000</v>
      </c>
    </row>
    <row r="240" spans="1:4" ht="14.25">
      <c r="A240" s="247">
        <v>57</v>
      </c>
      <c r="B240" s="238"/>
      <c r="C240" s="300" t="s">
        <v>841</v>
      </c>
      <c r="D240" s="351">
        <v>250000</v>
      </c>
    </row>
    <row r="241" spans="1:4" ht="14.25">
      <c r="A241" s="247">
        <v>58</v>
      </c>
      <c r="B241" s="238"/>
      <c r="C241" s="300" t="s">
        <v>842</v>
      </c>
      <c r="D241" s="351">
        <v>80000</v>
      </c>
    </row>
    <row r="242" spans="1:4" ht="14.25">
      <c r="A242" s="247">
        <v>59</v>
      </c>
      <c r="B242" s="238"/>
      <c r="C242" s="300" t="s">
        <v>843</v>
      </c>
      <c r="D242" s="351">
        <v>18000</v>
      </c>
    </row>
    <row r="243" spans="1:4" ht="14.25">
      <c r="A243" s="247">
        <v>60</v>
      </c>
      <c r="B243" s="238"/>
      <c r="C243" s="300" t="s">
        <v>844</v>
      </c>
      <c r="D243" s="351">
        <v>22000</v>
      </c>
    </row>
    <row r="244" spans="1:4" ht="14.25">
      <c r="A244" s="247">
        <v>61</v>
      </c>
      <c r="B244" s="238"/>
      <c r="C244" s="300" t="s">
        <v>842</v>
      </c>
      <c r="D244" s="351">
        <v>20000</v>
      </c>
    </row>
    <row r="245" spans="1:4" ht="14.25">
      <c r="A245" s="247">
        <v>62</v>
      </c>
      <c r="B245" s="238"/>
      <c r="C245" s="300" t="s">
        <v>845</v>
      </c>
      <c r="D245" s="354">
        <v>100000</v>
      </c>
    </row>
    <row r="246" spans="1:4" ht="14.25">
      <c r="A246" s="247">
        <v>63</v>
      </c>
      <c r="B246" s="238"/>
      <c r="C246" s="300" t="s">
        <v>846</v>
      </c>
      <c r="D246" s="351">
        <v>1725000</v>
      </c>
    </row>
    <row r="247" spans="1:4" ht="14.25">
      <c r="A247" s="247">
        <v>64</v>
      </c>
      <c r="B247" s="238"/>
      <c r="C247" s="300" t="s">
        <v>746</v>
      </c>
      <c r="D247" s="351">
        <v>13400000</v>
      </c>
    </row>
    <row r="248" spans="1:4" ht="14.25">
      <c r="A248" s="247">
        <v>65</v>
      </c>
      <c r="B248" s="238"/>
      <c r="C248" s="300" t="s">
        <v>847</v>
      </c>
      <c r="D248" s="356">
        <v>1216000</v>
      </c>
    </row>
    <row r="249" spans="1:4" ht="14.25">
      <c r="A249" s="247">
        <v>66</v>
      </c>
      <c r="B249" s="238"/>
      <c r="C249" s="274" t="s">
        <v>848</v>
      </c>
      <c r="D249" s="354">
        <v>640000</v>
      </c>
    </row>
    <row r="250" spans="1:4" ht="14.25">
      <c r="A250" s="247">
        <v>67</v>
      </c>
      <c r="B250" s="238"/>
      <c r="C250" s="300" t="s">
        <v>849</v>
      </c>
      <c r="D250" s="354">
        <v>144000</v>
      </c>
    </row>
    <row r="251" spans="1:4" ht="14.25">
      <c r="A251" s="247">
        <v>68</v>
      </c>
      <c r="B251" s="238"/>
      <c r="C251" s="300" t="s">
        <v>850</v>
      </c>
      <c r="D251" s="354">
        <v>126000</v>
      </c>
    </row>
    <row r="252" spans="1:4" ht="14.25">
      <c r="A252" s="247">
        <v>69</v>
      </c>
      <c r="B252" s="238"/>
      <c r="C252" s="244" t="s">
        <v>851</v>
      </c>
      <c r="D252" s="357">
        <v>340000</v>
      </c>
    </row>
    <row r="253" spans="1:4" ht="14.25">
      <c r="A253" s="247">
        <v>70</v>
      </c>
      <c r="B253" s="238"/>
      <c r="C253" s="274" t="s">
        <v>852</v>
      </c>
      <c r="D253" s="357">
        <v>23200</v>
      </c>
    </row>
    <row r="254" spans="1:4" ht="14.25">
      <c r="A254" s="247">
        <v>71</v>
      </c>
      <c r="B254" s="238"/>
      <c r="C254" s="274" t="s">
        <v>853</v>
      </c>
      <c r="D254" s="353">
        <v>47000</v>
      </c>
    </row>
    <row r="255" spans="1:4" ht="14.25">
      <c r="A255" s="247">
        <v>72</v>
      </c>
      <c r="B255" s="238"/>
      <c r="C255" s="274" t="s">
        <v>854</v>
      </c>
      <c r="D255" s="358">
        <v>165000</v>
      </c>
    </row>
    <row r="256" spans="1:4" ht="14.25">
      <c r="A256" s="247">
        <v>73</v>
      </c>
      <c r="B256" s="238"/>
      <c r="C256" s="286" t="s">
        <v>855</v>
      </c>
      <c r="D256" s="351">
        <v>170000</v>
      </c>
    </row>
    <row r="257" spans="1:4" ht="14.25">
      <c r="A257" s="247">
        <v>74</v>
      </c>
      <c r="B257" s="238"/>
      <c r="C257" s="286" t="s">
        <v>828</v>
      </c>
      <c r="D257" s="351">
        <v>160000</v>
      </c>
    </row>
    <row r="258" spans="1:4" ht="14.25">
      <c r="A258" s="247">
        <v>75</v>
      </c>
      <c r="B258" s="238"/>
      <c r="C258" s="286" t="s">
        <v>856</v>
      </c>
      <c r="D258" s="351">
        <v>250000</v>
      </c>
    </row>
    <row r="259" spans="1:4" ht="14.25">
      <c r="A259" s="247">
        <v>76</v>
      </c>
      <c r="B259" s="238"/>
      <c r="C259" s="286" t="s">
        <v>857</v>
      </c>
      <c r="D259" s="351">
        <v>140000</v>
      </c>
    </row>
    <row r="260" spans="1:4" ht="14.25">
      <c r="A260" s="247">
        <v>77</v>
      </c>
      <c r="B260" s="238"/>
      <c r="C260" s="286" t="s">
        <v>858</v>
      </c>
      <c r="D260" s="351">
        <v>16000</v>
      </c>
    </row>
    <row r="261" spans="1:4" ht="14.25">
      <c r="A261" s="247">
        <v>78</v>
      </c>
      <c r="B261" s="238"/>
      <c r="C261" s="286" t="s">
        <v>859</v>
      </c>
      <c r="D261" s="351">
        <v>8000000</v>
      </c>
    </row>
    <row r="262" spans="1:4" ht="14.25">
      <c r="A262" s="247">
        <v>79</v>
      </c>
      <c r="B262" s="238"/>
      <c r="C262" s="300" t="s">
        <v>860</v>
      </c>
      <c r="D262" s="351">
        <v>514800</v>
      </c>
    </row>
    <row r="263" spans="1:4" ht="14.25">
      <c r="A263" s="247">
        <v>80</v>
      </c>
      <c r="B263" s="238"/>
      <c r="C263" s="300" t="s">
        <v>861</v>
      </c>
      <c r="D263" s="355">
        <v>1023000</v>
      </c>
    </row>
    <row r="264" spans="1:4" ht="14.25">
      <c r="A264" s="247">
        <v>81</v>
      </c>
      <c r="B264" s="238"/>
      <c r="C264" s="300" t="s">
        <v>862</v>
      </c>
      <c r="D264" s="357">
        <v>660000</v>
      </c>
    </row>
    <row r="265" spans="1:4" ht="14.25">
      <c r="A265" s="247">
        <v>82</v>
      </c>
      <c r="B265" s="238"/>
      <c r="C265" s="300" t="s">
        <v>863</v>
      </c>
      <c r="D265" s="357">
        <v>40000</v>
      </c>
    </row>
    <row r="266" spans="1:4" ht="14.25">
      <c r="A266" s="247">
        <v>83</v>
      </c>
      <c r="B266" s="238"/>
      <c r="C266" s="300" t="s">
        <v>864</v>
      </c>
      <c r="D266" s="357">
        <v>1470000</v>
      </c>
    </row>
    <row r="267" spans="1:4" ht="14.25">
      <c r="A267" s="247">
        <v>84</v>
      </c>
      <c r="B267" s="238"/>
      <c r="C267" s="300" t="s">
        <v>865</v>
      </c>
      <c r="D267" s="353">
        <v>30000</v>
      </c>
    </row>
    <row r="268" spans="1:4" ht="14.25">
      <c r="A268" s="247">
        <v>85</v>
      </c>
      <c r="B268" s="238"/>
      <c r="C268" s="300" t="s">
        <v>866</v>
      </c>
      <c r="D268" s="351">
        <v>200000</v>
      </c>
    </row>
    <row r="269" spans="1:4" ht="14.25">
      <c r="A269" s="247">
        <v>86</v>
      </c>
      <c r="B269" s="238" t="s">
        <v>867</v>
      </c>
      <c r="C269" s="300" t="s">
        <v>868</v>
      </c>
      <c r="D269" s="357">
        <v>737000</v>
      </c>
    </row>
    <row r="270" spans="1:4" ht="14.25">
      <c r="A270" s="247">
        <v>87</v>
      </c>
      <c r="B270" s="238"/>
      <c r="C270" s="300" t="s">
        <v>869</v>
      </c>
      <c r="D270" s="251">
        <v>2357839</v>
      </c>
    </row>
    <row r="271" spans="1:4" ht="14.25">
      <c r="A271" s="247">
        <v>88</v>
      </c>
      <c r="B271" s="238"/>
      <c r="C271" s="300" t="s">
        <v>870</v>
      </c>
      <c r="D271" s="357">
        <v>15600</v>
      </c>
    </row>
    <row r="272" spans="1:4" ht="14.25">
      <c r="A272" s="247">
        <v>89</v>
      </c>
      <c r="B272" s="238" t="s">
        <v>871</v>
      </c>
      <c r="C272" s="300" t="s">
        <v>872</v>
      </c>
      <c r="D272" s="357">
        <v>488400</v>
      </c>
    </row>
    <row r="273" spans="1:4" ht="14.25">
      <c r="A273" s="247">
        <v>90</v>
      </c>
      <c r="B273" s="238"/>
      <c r="C273" s="300" t="s">
        <v>873</v>
      </c>
      <c r="D273" s="357">
        <v>566800</v>
      </c>
    </row>
    <row r="274" spans="1:4" ht="14.25">
      <c r="A274" s="247">
        <v>91</v>
      </c>
      <c r="B274" s="238" t="s">
        <v>874</v>
      </c>
      <c r="C274" s="300" t="s">
        <v>875</v>
      </c>
      <c r="D274" s="357">
        <v>1286200</v>
      </c>
    </row>
    <row r="275" spans="1:4" ht="14.25">
      <c r="A275" s="247">
        <v>92</v>
      </c>
      <c r="B275" s="238" t="s">
        <v>876</v>
      </c>
      <c r="C275" s="300" t="s">
        <v>877</v>
      </c>
      <c r="D275" s="357">
        <v>1994700</v>
      </c>
    </row>
    <row r="276" spans="1:4" ht="14.25">
      <c r="A276" s="247">
        <v>93</v>
      </c>
      <c r="B276" s="238" t="s">
        <v>878</v>
      </c>
      <c r="C276" s="274" t="s">
        <v>879</v>
      </c>
      <c r="D276" s="357">
        <v>1837500</v>
      </c>
    </row>
    <row r="277" spans="1:4" ht="14.25">
      <c r="A277" s="247">
        <v>94</v>
      </c>
      <c r="B277" s="359" t="s">
        <v>880</v>
      </c>
      <c r="C277" s="274" t="s">
        <v>881</v>
      </c>
      <c r="D277" s="357">
        <v>2496100</v>
      </c>
    </row>
    <row r="278" spans="1:4" ht="14.25">
      <c r="A278" s="247">
        <v>95</v>
      </c>
      <c r="B278" s="359"/>
      <c r="C278" s="274" t="s">
        <v>882</v>
      </c>
      <c r="D278" s="357">
        <v>1836000</v>
      </c>
    </row>
    <row r="279" spans="1:4" ht="14.25">
      <c r="A279" s="247">
        <v>96</v>
      </c>
      <c r="B279" s="359" t="s">
        <v>883</v>
      </c>
      <c r="C279" s="274" t="s">
        <v>884</v>
      </c>
      <c r="D279" s="357">
        <v>1192800</v>
      </c>
    </row>
    <row r="280" spans="1:4" ht="14.25">
      <c r="A280" s="247">
        <v>97</v>
      </c>
      <c r="B280" s="359"/>
      <c r="C280" s="274" t="s">
        <v>885</v>
      </c>
      <c r="D280" s="357">
        <v>1800000</v>
      </c>
    </row>
    <row r="281" spans="1:4" ht="14.25">
      <c r="A281" s="247">
        <v>98</v>
      </c>
      <c r="B281" s="359" t="s">
        <v>886</v>
      </c>
      <c r="C281" s="274" t="s">
        <v>887</v>
      </c>
      <c r="D281" s="357">
        <v>1020000</v>
      </c>
    </row>
    <row r="282" spans="1:4" ht="14.25">
      <c r="A282" s="247">
        <v>99</v>
      </c>
      <c r="B282" s="359"/>
      <c r="C282" s="274" t="s">
        <v>888</v>
      </c>
      <c r="D282" s="357">
        <v>720000</v>
      </c>
    </row>
    <row r="283" spans="1:4" ht="14.25">
      <c r="A283" s="247">
        <v>100</v>
      </c>
      <c r="B283" s="359" t="s">
        <v>889</v>
      </c>
      <c r="C283" s="274" t="s">
        <v>1314</v>
      </c>
      <c r="D283" s="357">
        <v>335000</v>
      </c>
    </row>
    <row r="284" spans="1:4" ht="14.25">
      <c r="A284" s="247">
        <v>101</v>
      </c>
      <c r="B284" s="359"/>
      <c r="C284" s="274" t="s">
        <v>890</v>
      </c>
      <c r="D284" s="357">
        <v>560000</v>
      </c>
    </row>
    <row r="285" spans="1:4" ht="14.25">
      <c r="A285" s="247">
        <v>102</v>
      </c>
      <c r="B285" s="359"/>
      <c r="C285" s="274" t="s">
        <v>891</v>
      </c>
      <c r="D285" s="357">
        <v>204000</v>
      </c>
    </row>
    <row r="286" spans="1:4" ht="14.25">
      <c r="A286" s="247">
        <v>103</v>
      </c>
      <c r="B286" s="359"/>
      <c r="C286" s="274" t="s">
        <v>1315</v>
      </c>
      <c r="D286" s="357">
        <v>1170000</v>
      </c>
    </row>
    <row r="287" spans="1:4" ht="14.25">
      <c r="A287" s="247">
        <v>104</v>
      </c>
      <c r="B287" s="359"/>
      <c r="C287" s="274" t="s">
        <v>892</v>
      </c>
      <c r="D287" s="357">
        <v>180000</v>
      </c>
    </row>
    <row r="288" spans="1:4" ht="14.25">
      <c r="A288" s="247">
        <v>105</v>
      </c>
      <c r="B288" s="238" t="s">
        <v>485</v>
      </c>
      <c r="C288" s="300" t="s">
        <v>893</v>
      </c>
      <c r="D288" s="356">
        <v>156000</v>
      </c>
    </row>
    <row r="289" spans="1:4" ht="14.25">
      <c r="A289" s="247">
        <v>106</v>
      </c>
      <c r="B289" s="359"/>
      <c r="C289" s="300" t="s">
        <v>894</v>
      </c>
      <c r="D289" s="356">
        <v>120000</v>
      </c>
    </row>
    <row r="290" spans="1:4" ht="14.25">
      <c r="A290" s="247">
        <v>107</v>
      </c>
      <c r="B290" s="239" t="s">
        <v>895</v>
      </c>
      <c r="C290" s="300" t="s">
        <v>896</v>
      </c>
      <c r="D290" s="358">
        <v>70000</v>
      </c>
    </row>
    <row r="291" spans="1:4" ht="14.25">
      <c r="A291" s="247">
        <v>108</v>
      </c>
      <c r="B291" s="238"/>
      <c r="C291" s="300" t="s">
        <v>897</v>
      </c>
      <c r="D291" s="351">
        <v>10000000</v>
      </c>
    </row>
    <row r="292" spans="1:4" ht="14.25">
      <c r="A292" s="247">
        <v>109</v>
      </c>
      <c r="B292" s="359"/>
      <c r="C292" s="300" t="s">
        <v>898</v>
      </c>
      <c r="D292" s="354">
        <v>737000</v>
      </c>
    </row>
    <row r="293" spans="1:4" ht="14.25">
      <c r="A293" s="247">
        <v>110</v>
      </c>
      <c r="B293" s="360" t="s">
        <v>899</v>
      </c>
      <c r="C293" s="300" t="s">
        <v>900</v>
      </c>
      <c r="D293" s="351">
        <v>210000</v>
      </c>
    </row>
    <row r="294" spans="1:4" ht="14.25">
      <c r="A294" s="247">
        <v>111</v>
      </c>
      <c r="B294" s="360"/>
      <c r="C294" s="300" t="s">
        <v>901</v>
      </c>
      <c r="D294" s="354">
        <v>4500</v>
      </c>
    </row>
    <row r="295" spans="1:4" ht="14.25">
      <c r="A295" s="247">
        <v>112</v>
      </c>
      <c r="B295" s="360"/>
      <c r="C295" s="300" t="s">
        <v>902</v>
      </c>
      <c r="D295" s="354">
        <v>10500</v>
      </c>
    </row>
    <row r="296" spans="1:4" ht="14.25">
      <c r="A296" s="247">
        <v>113</v>
      </c>
      <c r="B296" s="246"/>
      <c r="C296" s="300" t="s">
        <v>903</v>
      </c>
      <c r="D296" s="351">
        <v>20000</v>
      </c>
    </row>
    <row r="297" spans="1:4" ht="14.25">
      <c r="A297" s="247">
        <v>114</v>
      </c>
      <c r="B297" s="238"/>
      <c r="C297" s="300" t="s">
        <v>904</v>
      </c>
      <c r="D297" s="354">
        <v>12000</v>
      </c>
    </row>
    <row r="298" spans="1:4" ht="14.25">
      <c r="A298" s="247">
        <v>115</v>
      </c>
      <c r="B298" s="238"/>
      <c r="C298" s="300" t="s">
        <v>905</v>
      </c>
      <c r="D298" s="354">
        <v>45000</v>
      </c>
    </row>
    <row r="299" spans="1:4" ht="14.25">
      <c r="A299" s="247">
        <v>116</v>
      </c>
      <c r="B299" s="238"/>
      <c r="C299" s="300" t="s">
        <v>906</v>
      </c>
      <c r="D299" s="354">
        <v>6000</v>
      </c>
    </row>
    <row r="300" spans="1:4" ht="14.25">
      <c r="A300" s="247">
        <v>117</v>
      </c>
      <c r="B300" s="246"/>
      <c r="C300" s="300" t="s">
        <v>907</v>
      </c>
      <c r="D300" s="355">
        <v>8000</v>
      </c>
    </row>
    <row r="301" spans="1:4" ht="14.25">
      <c r="A301" s="247">
        <v>118</v>
      </c>
      <c r="B301" s="238"/>
      <c r="C301" s="274" t="s">
        <v>908</v>
      </c>
      <c r="D301" s="355">
        <v>15000000</v>
      </c>
    </row>
    <row r="302" spans="1:4" ht="14.25">
      <c r="A302" s="247">
        <v>119</v>
      </c>
      <c r="B302" s="238"/>
      <c r="C302" s="274" t="s">
        <v>909</v>
      </c>
      <c r="D302" s="355">
        <v>1158300</v>
      </c>
    </row>
    <row r="303" spans="1:4" ht="14.25">
      <c r="A303" s="247">
        <v>120</v>
      </c>
      <c r="B303" s="238"/>
      <c r="C303" s="300" t="s">
        <v>910</v>
      </c>
      <c r="D303" s="355">
        <v>56000</v>
      </c>
    </row>
    <row r="304" spans="1:4" ht="14.25">
      <c r="A304" s="247">
        <v>121</v>
      </c>
      <c r="B304" s="238"/>
      <c r="C304" s="300" t="s">
        <v>911</v>
      </c>
      <c r="D304" s="355">
        <v>18000</v>
      </c>
    </row>
    <row r="305" spans="1:4" ht="14.25">
      <c r="A305" s="247">
        <v>122</v>
      </c>
      <c r="B305" s="238"/>
      <c r="C305" s="274" t="s">
        <v>912</v>
      </c>
      <c r="D305" s="355">
        <v>66500</v>
      </c>
    </row>
    <row r="306" spans="1:4" ht="14.25">
      <c r="A306" s="247">
        <v>123</v>
      </c>
      <c r="B306" s="238"/>
      <c r="C306" s="274" t="s">
        <v>913</v>
      </c>
      <c r="D306" s="355">
        <v>3000</v>
      </c>
    </row>
    <row r="307" spans="1:4" ht="14.25">
      <c r="A307" s="247">
        <v>124</v>
      </c>
      <c r="B307" s="238"/>
      <c r="C307" s="274" t="s">
        <v>914</v>
      </c>
      <c r="D307" s="355">
        <v>1800000</v>
      </c>
    </row>
    <row r="308" spans="1:4" ht="14.25">
      <c r="A308" s="247">
        <v>125</v>
      </c>
      <c r="B308" s="238"/>
      <c r="C308" s="274" t="s">
        <v>915</v>
      </c>
      <c r="D308" s="355">
        <v>1020000</v>
      </c>
    </row>
    <row r="309" spans="1:4" ht="14.25">
      <c r="A309" s="247">
        <v>126</v>
      </c>
      <c r="B309" s="238"/>
      <c r="C309" s="274" t="s">
        <v>916</v>
      </c>
      <c r="D309" s="355">
        <v>720000</v>
      </c>
    </row>
    <row r="310" spans="1:4" ht="14.25">
      <c r="A310" s="247">
        <v>127</v>
      </c>
      <c r="B310" s="238"/>
      <c r="C310" s="286" t="s">
        <v>1316</v>
      </c>
      <c r="D310" s="355">
        <v>335000</v>
      </c>
    </row>
    <row r="311" spans="1:4" ht="14.25">
      <c r="A311" s="247">
        <v>128</v>
      </c>
      <c r="B311" s="238"/>
      <c r="C311" s="286" t="s">
        <v>891</v>
      </c>
      <c r="D311" s="355">
        <v>204000</v>
      </c>
    </row>
    <row r="312" spans="1:4" ht="14.25">
      <c r="A312" s="247">
        <v>129</v>
      </c>
      <c r="B312" s="238"/>
      <c r="C312" s="286" t="s">
        <v>890</v>
      </c>
      <c r="D312" s="355">
        <v>560000</v>
      </c>
    </row>
    <row r="313" spans="1:4" ht="14.25">
      <c r="A313" s="247">
        <v>130</v>
      </c>
      <c r="B313" s="238"/>
      <c r="C313" s="286" t="s">
        <v>917</v>
      </c>
      <c r="D313" s="355">
        <v>16742400</v>
      </c>
    </row>
    <row r="314" spans="1:4" ht="14.25">
      <c r="A314" s="247">
        <v>131</v>
      </c>
      <c r="B314" s="238"/>
      <c r="C314" s="286" t="s">
        <v>732</v>
      </c>
      <c r="D314" s="355">
        <v>1674240</v>
      </c>
    </row>
    <row r="315" spans="1:4" ht="14.25">
      <c r="A315" s="247">
        <v>132</v>
      </c>
      <c r="B315" s="238"/>
      <c r="C315" s="286" t="s">
        <v>918</v>
      </c>
      <c r="D315" s="355">
        <v>13786500</v>
      </c>
    </row>
    <row r="316" spans="1:4" ht="14.25">
      <c r="A316" s="247">
        <v>133</v>
      </c>
      <c r="B316" s="238"/>
      <c r="C316" s="286" t="s">
        <v>732</v>
      </c>
      <c r="D316" s="355">
        <v>1378650</v>
      </c>
    </row>
    <row r="317" spans="1:4" ht="14.25">
      <c r="A317" s="247">
        <v>134</v>
      </c>
      <c r="B317" s="238"/>
      <c r="C317" s="286" t="s">
        <v>1317</v>
      </c>
      <c r="D317" s="355">
        <v>1170000</v>
      </c>
    </row>
    <row r="318" spans="1:4" ht="14.25">
      <c r="A318" s="247">
        <v>135</v>
      </c>
      <c r="B318" s="238"/>
      <c r="C318" s="286" t="s">
        <v>919</v>
      </c>
      <c r="D318" s="355">
        <v>1158300</v>
      </c>
    </row>
    <row r="319" spans="1:4" ht="14.25">
      <c r="A319" s="247">
        <v>136</v>
      </c>
      <c r="B319" s="238"/>
      <c r="C319" s="286" t="s">
        <v>920</v>
      </c>
      <c r="D319" s="355">
        <v>56000</v>
      </c>
    </row>
    <row r="320" spans="1:4" ht="14.25">
      <c r="A320" s="247">
        <v>137</v>
      </c>
      <c r="B320" s="238"/>
      <c r="C320" s="286" t="s">
        <v>921</v>
      </c>
      <c r="D320" s="355">
        <v>18000</v>
      </c>
    </row>
    <row r="321" spans="1:4" ht="14.25">
      <c r="A321" s="247">
        <v>138</v>
      </c>
      <c r="B321" s="238" t="s">
        <v>922</v>
      </c>
      <c r="C321" s="286" t="s">
        <v>923</v>
      </c>
      <c r="D321" s="355">
        <v>512000</v>
      </c>
    </row>
    <row r="322" spans="1:4" ht="14.25">
      <c r="A322" s="247">
        <v>139</v>
      </c>
      <c r="B322" s="238"/>
      <c r="C322" s="286" t="s">
        <v>924</v>
      </c>
      <c r="D322" s="355">
        <v>1711300</v>
      </c>
    </row>
    <row r="323" spans="1:4" ht="14.25">
      <c r="A323" s="247">
        <v>140</v>
      </c>
      <c r="B323" s="238"/>
      <c r="C323" s="286" t="s">
        <v>732</v>
      </c>
      <c r="D323" s="355">
        <v>171130</v>
      </c>
    </row>
    <row r="324" spans="1:4" ht="14.25">
      <c r="A324" s="247">
        <v>141</v>
      </c>
      <c r="B324" s="238"/>
      <c r="C324" s="286" t="s">
        <v>925</v>
      </c>
      <c r="D324" s="355">
        <v>28000</v>
      </c>
    </row>
    <row r="325" spans="1:4" ht="14.25">
      <c r="A325" s="247">
        <v>142</v>
      </c>
      <c r="B325" s="238"/>
      <c r="C325" s="286" t="s">
        <v>926</v>
      </c>
      <c r="D325" s="355">
        <v>2000</v>
      </c>
    </row>
    <row r="326" spans="1:4" ht="14.25">
      <c r="A326" s="247">
        <v>143</v>
      </c>
      <c r="B326" s="238"/>
      <c r="C326" s="286" t="s">
        <v>927</v>
      </c>
      <c r="D326" s="355">
        <v>50000</v>
      </c>
    </row>
    <row r="327" spans="1:4" ht="14.25">
      <c r="A327" s="247">
        <v>144</v>
      </c>
      <c r="B327" s="238"/>
      <c r="C327" s="286" t="s">
        <v>928</v>
      </c>
      <c r="D327" s="355">
        <v>75000</v>
      </c>
    </row>
    <row r="328" spans="1:4" ht="14.25">
      <c r="A328" s="247">
        <v>145</v>
      </c>
      <c r="B328" s="238"/>
      <c r="C328" s="286" t="s">
        <v>1318</v>
      </c>
      <c r="D328" s="355">
        <v>502500</v>
      </c>
    </row>
    <row r="329" spans="1:4" ht="14.25">
      <c r="A329" s="247">
        <v>146</v>
      </c>
      <c r="B329" s="238"/>
      <c r="C329" s="286" t="s">
        <v>929</v>
      </c>
      <c r="D329" s="355">
        <v>376000</v>
      </c>
    </row>
    <row r="330" spans="1:4" ht="14.25">
      <c r="A330" s="247">
        <v>147</v>
      </c>
      <c r="B330" s="238"/>
      <c r="C330" s="286" t="s">
        <v>930</v>
      </c>
      <c r="D330" s="355">
        <v>612000</v>
      </c>
    </row>
    <row r="331" spans="1:4" ht="14.25">
      <c r="A331" s="247">
        <v>148</v>
      </c>
      <c r="B331" s="238"/>
      <c r="C331" s="286" t="s">
        <v>931</v>
      </c>
      <c r="D331" s="355">
        <v>20000</v>
      </c>
    </row>
    <row r="332" spans="1:4" ht="14.25">
      <c r="A332" s="247">
        <v>149</v>
      </c>
      <c r="B332" s="238"/>
      <c r="C332" s="286" t="s">
        <v>932</v>
      </c>
      <c r="D332" s="355">
        <v>465440</v>
      </c>
    </row>
    <row r="333" spans="1:4" ht="14.25">
      <c r="A333" s="247">
        <v>150</v>
      </c>
      <c r="B333" s="238"/>
      <c r="C333" s="286" t="s">
        <v>933</v>
      </c>
      <c r="D333" s="355">
        <v>103640</v>
      </c>
    </row>
    <row r="334" spans="1:4" ht="14.25">
      <c r="A334" s="247">
        <v>151</v>
      </c>
      <c r="B334" s="238"/>
      <c r="C334" s="286" t="s">
        <v>934</v>
      </c>
      <c r="D334" s="355">
        <v>33364</v>
      </c>
    </row>
    <row r="335" spans="1:4" ht="14.25">
      <c r="A335" s="247">
        <v>152</v>
      </c>
      <c r="B335" s="238"/>
      <c r="C335" s="286" t="s">
        <v>732</v>
      </c>
      <c r="D335" s="355">
        <v>60544</v>
      </c>
    </row>
    <row r="336" spans="1:4" ht="14.25">
      <c r="A336" s="247">
        <v>153</v>
      </c>
      <c r="B336" s="238" t="s">
        <v>935</v>
      </c>
      <c r="C336" s="286" t="s">
        <v>936</v>
      </c>
      <c r="D336" s="355">
        <v>3284100</v>
      </c>
    </row>
    <row r="337" spans="1:4" ht="14.25">
      <c r="A337" s="247">
        <v>154</v>
      </c>
      <c r="B337" s="238"/>
      <c r="C337" s="286" t="s">
        <v>937</v>
      </c>
      <c r="D337" s="355">
        <v>2616600</v>
      </c>
    </row>
    <row r="338" spans="1:4" ht="14.25">
      <c r="A338" s="247">
        <v>155</v>
      </c>
      <c r="B338" s="238"/>
      <c r="C338" s="286" t="s">
        <v>938</v>
      </c>
      <c r="D338" s="355">
        <v>7299600</v>
      </c>
    </row>
    <row r="339" spans="1:4" ht="14.25">
      <c r="A339" s="247">
        <v>156</v>
      </c>
      <c r="B339" s="238"/>
      <c r="C339" s="286" t="s">
        <v>939</v>
      </c>
      <c r="D339" s="355">
        <v>5214000</v>
      </c>
    </row>
    <row r="340" spans="1:4" ht="14.25">
      <c r="A340" s="247">
        <v>157</v>
      </c>
      <c r="B340" s="238"/>
      <c r="C340" s="286" t="s">
        <v>940</v>
      </c>
      <c r="D340" s="355">
        <v>828800</v>
      </c>
    </row>
    <row r="341" spans="1:4" ht="14.25">
      <c r="A341" s="247">
        <v>158</v>
      </c>
      <c r="B341" s="238"/>
      <c r="C341" s="286" t="s">
        <v>941</v>
      </c>
      <c r="D341" s="355">
        <v>510600</v>
      </c>
    </row>
    <row r="342" spans="1:4" ht="14.25">
      <c r="A342" s="247">
        <v>159</v>
      </c>
      <c r="B342" s="238"/>
      <c r="C342" s="286" t="s">
        <v>942</v>
      </c>
      <c r="D342" s="355">
        <v>296000</v>
      </c>
    </row>
    <row r="343" spans="1:4" ht="14.25">
      <c r="A343" s="247">
        <v>160</v>
      </c>
      <c r="B343" s="238"/>
      <c r="C343" s="244" t="s">
        <v>943</v>
      </c>
      <c r="D343" s="349">
        <v>250000</v>
      </c>
    </row>
    <row r="344" spans="1:4" ht="15">
      <c r="A344" s="247">
        <v>161</v>
      </c>
      <c r="B344" s="361"/>
      <c r="C344" s="300" t="s">
        <v>944</v>
      </c>
      <c r="D344" s="240">
        <v>737000</v>
      </c>
    </row>
    <row r="345" spans="1:4" ht="14.25">
      <c r="A345" s="247">
        <v>162</v>
      </c>
      <c r="B345" s="238" t="s">
        <v>945</v>
      </c>
      <c r="C345" s="286" t="s">
        <v>946</v>
      </c>
      <c r="D345" s="355">
        <v>95000</v>
      </c>
    </row>
    <row r="346" spans="1:4" ht="14.25">
      <c r="A346" s="247">
        <v>163</v>
      </c>
      <c r="B346" s="238"/>
      <c r="C346" s="286" t="s">
        <v>947</v>
      </c>
      <c r="D346" s="355">
        <v>45000</v>
      </c>
    </row>
    <row r="347" spans="1:4" ht="14.25">
      <c r="A347" s="247">
        <v>164</v>
      </c>
      <c r="B347" s="238"/>
      <c r="C347" s="244" t="s">
        <v>948</v>
      </c>
      <c r="D347" s="355">
        <v>45000000</v>
      </c>
    </row>
    <row r="348" spans="1:4" ht="15">
      <c r="A348" s="292"/>
      <c r="B348" s="345"/>
      <c r="C348" s="253" t="s">
        <v>949</v>
      </c>
      <c r="D348" s="362">
        <f>SUM(D184:D347)</f>
        <v>225586147</v>
      </c>
    </row>
    <row r="349" spans="1:4" ht="14.25">
      <c r="A349" s="247">
        <v>1</v>
      </c>
      <c r="B349" s="234">
        <v>40217</v>
      </c>
      <c r="C349" s="235" t="s">
        <v>950</v>
      </c>
      <c r="D349" s="236">
        <v>160000</v>
      </c>
    </row>
    <row r="350" spans="1:4" ht="14.25">
      <c r="A350" s="247">
        <v>2</v>
      </c>
      <c r="B350" s="237"/>
      <c r="C350" s="247" t="s">
        <v>951</v>
      </c>
      <c r="D350" s="240">
        <v>2004345</v>
      </c>
    </row>
    <row r="351" spans="1:4" ht="14.25">
      <c r="A351" s="247">
        <v>3</v>
      </c>
      <c r="B351" s="237"/>
      <c r="C351" s="247" t="s">
        <v>952</v>
      </c>
      <c r="D351" s="240">
        <v>200455</v>
      </c>
    </row>
    <row r="352" spans="1:4" ht="14.25">
      <c r="A352" s="247">
        <v>4</v>
      </c>
      <c r="B352" s="237"/>
      <c r="C352" s="247" t="s">
        <v>953</v>
      </c>
      <c r="D352" s="240">
        <v>130000</v>
      </c>
    </row>
    <row r="353" spans="1:4" ht="14.25">
      <c r="A353" s="247">
        <v>5</v>
      </c>
      <c r="B353" s="237"/>
      <c r="C353" s="247" t="s">
        <v>954</v>
      </c>
      <c r="D353" s="240">
        <v>6000</v>
      </c>
    </row>
    <row r="354" spans="1:4" ht="14.25">
      <c r="A354" s="247">
        <v>6</v>
      </c>
      <c r="B354" s="237"/>
      <c r="C354" s="247" t="s">
        <v>955</v>
      </c>
      <c r="D354" s="240">
        <v>10000</v>
      </c>
    </row>
    <row r="355" spans="1:4" ht="14.25">
      <c r="A355" s="247">
        <v>7</v>
      </c>
      <c r="B355" s="237"/>
      <c r="C355" s="247" t="s">
        <v>956</v>
      </c>
      <c r="D355" s="240">
        <v>30000</v>
      </c>
    </row>
    <row r="356" spans="1:4" ht="14.25">
      <c r="A356" s="247">
        <v>8</v>
      </c>
      <c r="B356" s="237"/>
      <c r="C356" s="300" t="s">
        <v>957</v>
      </c>
      <c r="D356" s="240">
        <v>42000</v>
      </c>
    </row>
    <row r="357" spans="1:4" ht="14.25">
      <c r="A357" s="247">
        <v>9</v>
      </c>
      <c r="B357" s="237"/>
      <c r="C357" s="300" t="s">
        <v>958</v>
      </c>
      <c r="D357" s="240">
        <v>9000</v>
      </c>
    </row>
    <row r="358" spans="1:4" ht="14.25">
      <c r="A358" s="247">
        <v>10</v>
      </c>
      <c r="B358" s="237">
        <v>40245</v>
      </c>
      <c r="C358" s="300" t="s">
        <v>959</v>
      </c>
      <c r="D358" s="240">
        <v>167000</v>
      </c>
    </row>
    <row r="359" spans="1:4" ht="14.25">
      <c r="A359" s="247">
        <v>11</v>
      </c>
      <c r="B359" s="237"/>
      <c r="C359" s="247" t="s">
        <v>960</v>
      </c>
      <c r="D359" s="240">
        <v>670000</v>
      </c>
    </row>
    <row r="360" spans="1:4" ht="14.25">
      <c r="A360" s="247">
        <v>12</v>
      </c>
      <c r="B360" s="238"/>
      <c r="C360" s="300" t="s">
        <v>961</v>
      </c>
      <c r="D360" s="240">
        <v>737000</v>
      </c>
    </row>
    <row r="361" spans="1:4" ht="14.25">
      <c r="A361" s="247">
        <v>13</v>
      </c>
      <c r="B361" s="238"/>
      <c r="C361" s="300" t="s">
        <v>962</v>
      </c>
      <c r="D361" s="240">
        <v>175000</v>
      </c>
    </row>
    <row r="362" spans="1:4" ht="14.25">
      <c r="A362" s="247">
        <v>14</v>
      </c>
      <c r="B362" s="238"/>
      <c r="C362" s="300" t="s">
        <v>963</v>
      </c>
      <c r="D362" s="240">
        <v>200000</v>
      </c>
    </row>
    <row r="363" spans="1:4" ht="14.25">
      <c r="A363" s="247">
        <v>15</v>
      </c>
      <c r="B363" s="238"/>
      <c r="C363" s="300" t="s">
        <v>964</v>
      </c>
      <c r="D363" s="240">
        <v>6151440</v>
      </c>
    </row>
    <row r="364" spans="1:4" ht="14.25">
      <c r="A364" s="247">
        <v>16</v>
      </c>
      <c r="B364" s="238"/>
      <c r="C364" s="300" t="s">
        <v>965</v>
      </c>
      <c r="D364" s="240">
        <v>308238</v>
      </c>
    </row>
    <row r="365" spans="1:4" ht="14.25">
      <c r="A365" s="247">
        <v>17</v>
      </c>
      <c r="B365" s="237"/>
      <c r="C365" s="300" t="s">
        <v>966</v>
      </c>
      <c r="D365" s="240">
        <v>645968</v>
      </c>
    </row>
    <row r="366" spans="1:4" ht="14.25">
      <c r="A366" s="247">
        <v>18</v>
      </c>
      <c r="B366" s="237"/>
      <c r="C366" s="300" t="s">
        <v>953</v>
      </c>
      <c r="D366" s="240">
        <v>130000</v>
      </c>
    </row>
    <row r="367" spans="1:4" ht="14.25">
      <c r="A367" s="247">
        <v>19</v>
      </c>
      <c r="B367" s="237"/>
      <c r="C367" s="243" t="s">
        <v>967</v>
      </c>
      <c r="D367" s="240">
        <v>300000</v>
      </c>
    </row>
    <row r="368" spans="1:4" ht="14.25">
      <c r="A368" s="247">
        <v>20</v>
      </c>
      <c r="B368" s="237"/>
      <c r="C368" s="259" t="s">
        <v>968</v>
      </c>
      <c r="D368" s="240">
        <v>300000</v>
      </c>
    </row>
    <row r="369" spans="1:4" ht="14.25">
      <c r="A369" s="247">
        <v>21</v>
      </c>
      <c r="B369" s="237">
        <v>40276</v>
      </c>
      <c r="C369" s="300" t="s">
        <v>969</v>
      </c>
      <c r="D369" s="240">
        <v>30000</v>
      </c>
    </row>
    <row r="370" spans="1:4" ht="14.25">
      <c r="A370" s="247">
        <v>22</v>
      </c>
      <c r="B370" s="237"/>
      <c r="C370" s="300" t="s">
        <v>970</v>
      </c>
      <c r="D370" s="240">
        <v>200000</v>
      </c>
    </row>
    <row r="371" spans="1:4" ht="14.25">
      <c r="A371" s="247">
        <v>23</v>
      </c>
      <c r="B371" s="237"/>
      <c r="C371" s="300" t="s">
        <v>971</v>
      </c>
      <c r="D371" s="240">
        <v>2795760</v>
      </c>
    </row>
    <row r="372" spans="1:4" ht="14.25">
      <c r="A372" s="247">
        <v>24</v>
      </c>
      <c r="B372" s="237"/>
      <c r="C372" s="300" t="s">
        <v>972</v>
      </c>
      <c r="D372" s="240">
        <v>120000</v>
      </c>
    </row>
    <row r="373" spans="1:4" ht="14.25">
      <c r="A373" s="247">
        <v>25</v>
      </c>
      <c r="B373" s="238"/>
      <c r="C373" s="300" t="s">
        <v>973</v>
      </c>
      <c r="D373" s="240">
        <v>152000</v>
      </c>
    </row>
    <row r="374" spans="1:4" ht="14.25">
      <c r="A374" s="247">
        <v>26</v>
      </c>
      <c r="B374" s="238"/>
      <c r="C374" s="300" t="s">
        <v>974</v>
      </c>
      <c r="D374" s="240">
        <v>12800</v>
      </c>
    </row>
    <row r="375" spans="1:4" ht="14.25">
      <c r="A375" s="247">
        <v>27</v>
      </c>
      <c r="B375" s="238"/>
      <c r="C375" s="300" t="s">
        <v>975</v>
      </c>
      <c r="D375" s="240">
        <v>8335486</v>
      </c>
    </row>
    <row r="376" spans="1:4" ht="14.25">
      <c r="A376" s="247">
        <v>28</v>
      </c>
      <c r="B376" s="238"/>
      <c r="C376" s="300" t="s">
        <v>976</v>
      </c>
      <c r="D376" s="240">
        <v>1650000</v>
      </c>
    </row>
    <row r="377" spans="1:4" ht="14.25">
      <c r="A377" s="247">
        <v>29</v>
      </c>
      <c r="B377" s="237"/>
      <c r="C377" s="300" t="s">
        <v>977</v>
      </c>
      <c r="D377" s="240">
        <v>150000</v>
      </c>
    </row>
    <row r="378" spans="1:4" ht="14.25">
      <c r="A378" s="247">
        <v>30</v>
      </c>
      <c r="B378" s="237"/>
      <c r="C378" s="300" t="s">
        <v>978</v>
      </c>
      <c r="D378" s="240">
        <v>72000</v>
      </c>
    </row>
    <row r="379" spans="1:4" ht="14.25">
      <c r="A379" s="247">
        <v>31</v>
      </c>
      <c r="B379" s="237">
        <v>40306</v>
      </c>
      <c r="C379" s="286" t="s">
        <v>979</v>
      </c>
      <c r="D379" s="240">
        <v>173000</v>
      </c>
    </row>
    <row r="380" spans="1:4" ht="14.25">
      <c r="A380" s="247">
        <v>32</v>
      </c>
      <c r="B380" s="238"/>
      <c r="C380" s="300" t="s">
        <v>980</v>
      </c>
      <c r="D380" s="240">
        <v>43000</v>
      </c>
    </row>
    <row r="381" spans="1:4" ht="14.25">
      <c r="A381" s="247">
        <v>33</v>
      </c>
      <c r="B381" s="238"/>
      <c r="C381" s="300" t="s">
        <v>981</v>
      </c>
      <c r="D381" s="240">
        <v>60000</v>
      </c>
    </row>
    <row r="382" spans="1:4" ht="14.25">
      <c r="A382" s="247">
        <v>34</v>
      </c>
      <c r="B382" s="237"/>
      <c r="C382" s="300" t="s">
        <v>982</v>
      </c>
      <c r="D382" s="240">
        <v>12000</v>
      </c>
    </row>
    <row r="383" spans="1:4" ht="14.25">
      <c r="A383" s="247">
        <v>35</v>
      </c>
      <c r="B383" s="238"/>
      <c r="C383" s="300" t="s">
        <v>983</v>
      </c>
      <c r="D383" s="240">
        <v>14000</v>
      </c>
    </row>
    <row r="384" spans="1:4" ht="14.25">
      <c r="A384" s="247">
        <v>36</v>
      </c>
      <c r="B384" s="238"/>
      <c r="C384" s="300" t="s">
        <v>984</v>
      </c>
      <c r="D384" s="240">
        <v>15000</v>
      </c>
    </row>
    <row r="385" spans="1:4" ht="14.25">
      <c r="A385" s="247">
        <v>37</v>
      </c>
      <c r="B385" s="237">
        <v>40337</v>
      </c>
      <c r="C385" s="286" t="s">
        <v>979</v>
      </c>
      <c r="D385" s="240">
        <v>372000</v>
      </c>
    </row>
    <row r="386" spans="1:4" ht="14.25">
      <c r="A386" s="247">
        <v>38</v>
      </c>
      <c r="B386" s="237"/>
      <c r="C386" s="247" t="s">
        <v>985</v>
      </c>
      <c r="D386" s="240">
        <v>20000</v>
      </c>
    </row>
    <row r="387" spans="1:4" ht="14.25">
      <c r="A387" s="247">
        <v>39</v>
      </c>
      <c r="B387" s="238"/>
      <c r="C387" s="274" t="s">
        <v>986</v>
      </c>
      <c r="D387" s="240">
        <v>3974400</v>
      </c>
    </row>
    <row r="388" spans="1:4" ht="14.25">
      <c r="A388" s="247">
        <v>40</v>
      </c>
      <c r="B388" s="238"/>
      <c r="C388" s="274" t="s">
        <v>732</v>
      </c>
      <c r="D388" s="240">
        <v>397440</v>
      </c>
    </row>
    <row r="389" spans="1:4" ht="14.25">
      <c r="A389" s="247">
        <v>41</v>
      </c>
      <c r="B389" s="237">
        <v>40367</v>
      </c>
      <c r="C389" s="300" t="s">
        <v>987</v>
      </c>
      <c r="D389" s="240">
        <v>40000</v>
      </c>
    </row>
    <row r="390" spans="1:4" ht="14.25">
      <c r="A390" s="247">
        <v>42</v>
      </c>
      <c r="B390" s="237"/>
      <c r="C390" s="247" t="s">
        <v>988</v>
      </c>
      <c r="D390" s="240">
        <v>70000</v>
      </c>
    </row>
    <row r="391" spans="1:4" ht="14.25">
      <c r="A391" s="247">
        <v>43</v>
      </c>
      <c r="B391" s="237">
        <v>40398</v>
      </c>
      <c r="C391" s="247" t="s">
        <v>989</v>
      </c>
      <c r="D391" s="241">
        <v>372000</v>
      </c>
    </row>
    <row r="392" spans="1:4" ht="14.25">
      <c r="A392" s="247">
        <v>44</v>
      </c>
      <c r="B392" s="237"/>
      <c r="C392" s="247" t="s">
        <v>990</v>
      </c>
      <c r="D392" s="241">
        <v>20000</v>
      </c>
    </row>
    <row r="393" spans="1:4" ht="14.25">
      <c r="A393" s="247">
        <v>45</v>
      </c>
      <c r="B393" s="237">
        <v>40429</v>
      </c>
      <c r="C393" s="247" t="s">
        <v>991</v>
      </c>
      <c r="D393" s="241">
        <v>125000</v>
      </c>
    </row>
    <row r="394" spans="1:4" ht="14.25">
      <c r="A394" s="247">
        <v>46</v>
      </c>
      <c r="B394" s="237"/>
      <c r="C394" s="247" t="s">
        <v>992</v>
      </c>
      <c r="D394" s="241">
        <v>125000</v>
      </c>
    </row>
    <row r="395" spans="1:4" ht="14.25">
      <c r="A395" s="247">
        <v>47</v>
      </c>
      <c r="B395" s="237"/>
      <c r="C395" s="247" t="s">
        <v>993</v>
      </c>
      <c r="D395" s="241">
        <v>150000</v>
      </c>
    </row>
    <row r="396" spans="1:4" ht="14.25">
      <c r="A396" s="247">
        <v>48</v>
      </c>
      <c r="B396" s="237"/>
      <c r="C396" s="247" t="s">
        <v>994</v>
      </c>
      <c r="D396" s="241">
        <v>20000</v>
      </c>
    </row>
    <row r="397" spans="1:4" ht="14.25">
      <c r="A397" s="247">
        <v>49</v>
      </c>
      <c r="B397" s="237">
        <v>40459</v>
      </c>
      <c r="C397" s="247" t="s">
        <v>995</v>
      </c>
      <c r="D397" s="241">
        <v>20000</v>
      </c>
    </row>
    <row r="398" spans="1:4" ht="14.25">
      <c r="A398" s="247">
        <v>50</v>
      </c>
      <c r="B398" s="238"/>
      <c r="C398" s="300" t="s">
        <v>956</v>
      </c>
      <c r="D398" s="241">
        <v>25000</v>
      </c>
    </row>
    <row r="399" spans="1:4" ht="14.25">
      <c r="A399" s="247">
        <v>51</v>
      </c>
      <c r="B399" s="238"/>
      <c r="C399" s="247" t="s">
        <v>985</v>
      </c>
      <c r="D399" s="241">
        <v>40000</v>
      </c>
    </row>
    <row r="400" spans="1:4" ht="14.25">
      <c r="A400" s="247">
        <v>52</v>
      </c>
      <c r="B400" s="237"/>
      <c r="C400" s="247" t="s">
        <v>996</v>
      </c>
      <c r="D400" s="241">
        <v>693000</v>
      </c>
    </row>
    <row r="401" spans="1:4" ht="14.25">
      <c r="A401" s="247">
        <v>53</v>
      </c>
      <c r="B401" s="237"/>
      <c r="C401" s="247" t="s">
        <v>997</v>
      </c>
      <c r="D401" s="241">
        <v>134000</v>
      </c>
    </row>
    <row r="402" spans="1:4" ht="14.25">
      <c r="A402" s="247">
        <v>54</v>
      </c>
      <c r="B402" s="237"/>
      <c r="C402" s="286" t="s">
        <v>998</v>
      </c>
      <c r="D402" s="241">
        <v>141000</v>
      </c>
    </row>
    <row r="403" spans="1:4" ht="14.25">
      <c r="A403" s="247">
        <v>55</v>
      </c>
      <c r="B403" s="238"/>
      <c r="C403" s="286" t="s">
        <v>999</v>
      </c>
      <c r="D403" s="347">
        <v>102000</v>
      </c>
    </row>
    <row r="404" spans="1:4" ht="14.25">
      <c r="A404" s="247">
        <v>56</v>
      </c>
      <c r="B404" s="237"/>
      <c r="C404" s="286" t="s">
        <v>1000</v>
      </c>
      <c r="D404" s="347">
        <v>140000</v>
      </c>
    </row>
    <row r="405" spans="1:4" ht="14.25">
      <c r="A405" s="247">
        <v>57</v>
      </c>
      <c r="B405" s="238"/>
      <c r="C405" s="286" t="s">
        <v>1001</v>
      </c>
      <c r="D405" s="347">
        <v>64000</v>
      </c>
    </row>
    <row r="406" spans="1:4" ht="14.25">
      <c r="A406" s="247">
        <v>58</v>
      </c>
      <c r="B406" s="238"/>
      <c r="C406" s="286" t="s">
        <v>1002</v>
      </c>
      <c r="D406" s="347">
        <v>45000</v>
      </c>
    </row>
    <row r="407" spans="1:4" ht="14.25">
      <c r="A407" s="247">
        <v>59</v>
      </c>
      <c r="B407" s="238"/>
      <c r="C407" s="244" t="s">
        <v>1003</v>
      </c>
      <c r="D407" s="241">
        <v>2000000</v>
      </c>
    </row>
    <row r="408" spans="1:4" ht="14.25">
      <c r="A408" s="247">
        <v>60</v>
      </c>
      <c r="B408" s="238"/>
      <c r="C408" s="244" t="s">
        <v>1004</v>
      </c>
      <c r="D408" s="241">
        <v>200000</v>
      </c>
    </row>
    <row r="409" spans="1:4" ht="14.25">
      <c r="A409" s="247">
        <v>61</v>
      </c>
      <c r="B409" s="237">
        <v>40490</v>
      </c>
      <c r="C409" s="286" t="s">
        <v>1005</v>
      </c>
      <c r="D409" s="241">
        <v>93000</v>
      </c>
    </row>
    <row r="410" spans="1:4" ht="14.25">
      <c r="A410" s="247">
        <v>62</v>
      </c>
      <c r="B410" s="237"/>
      <c r="C410" s="244" t="s">
        <v>1006</v>
      </c>
      <c r="D410" s="241">
        <v>292000</v>
      </c>
    </row>
    <row r="411" spans="1:4" ht="14.25">
      <c r="A411" s="247">
        <v>63</v>
      </c>
      <c r="B411" s="238"/>
      <c r="C411" s="286" t="s">
        <v>1007</v>
      </c>
      <c r="D411" s="241">
        <v>92000</v>
      </c>
    </row>
    <row r="412" spans="1:4" ht="14.25">
      <c r="A412" s="247">
        <v>64</v>
      </c>
      <c r="B412" s="238"/>
      <c r="C412" s="286" t="s">
        <v>1008</v>
      </c>
      <c r="D412" s="241">
        <v>472000</v>
      </c>
    </row>
    <row r="413" spans="1:4" ht="14.25">
      <c r="A413" s="247">
        <v>65</v>
      </c>
      <c r="B413" s="238"/>
      <c r="C413" s="300" t="s">
        <v>1009</v>
      </c>
      <c r="D413" s="241">
        <v>228000</v>
      </c>
    </row>
    <row r="414" spans="1:4" ht="14.25">
      <c r="A414" s="247">
        <v>66</v>
      </c>
      <c r="B414" s="237"/>
      <c r="C414" s="300" t="s">
        <v>1010</v>
      </c>
      <c r="D414" s="241">
        <v>660000</v>
      </c>
    </row>
    <row r="415" spans="1:4" ht="14.25">
      <c r="A415" s="247">
        <v>67</v>
      </c>
      <c r="B415" s="238"/>
      <c r="C415" s="247" t="s">
        <v>1011</v>
      </c>
      <c r="D415" s="241">
        <v>2530000</v>
      </c>
    </row>
    <row r="416" spans="1:4" ht="14.25">
      <c r="A416" s="247">
        <v>68</v>
      </c>
      <c r="B416" s="237"/>
      <c r="C416" s="300" t="s">
        <v>1012</v>
      </c>
      <c r="D416" s="241">
        <v>520000</v>
      </c>
    </row>
    <row r="417" spans="1:4" ht="14.25">
      <c r="A417" s="247">
        <v>69</v>
      </c>
      <c r="B417" s="238"/>
      <c r="C417" s="300" t="s">
        <v>1013</v>
      </c>
      <c r="D417" s="241">
        <v>660000</v>
      </c>
    </row>
    <row r="418" spans="1:4" ht="14.25">
      <c r="A418" s="247">
        <v>70</v>
      </c>
      <c r="B418" s="238"/>
      <c r="C418" s="286" t="s">
        <v>1014</v>
      </c>
      <c r="D418" s="241">
        <v>150000</v>
      </c>
    </row>
    <row r="419" spans="1:4" ht="14.25">
      <c r="A419" s="247">
        <v>71</v>
      </c>
      <c r="B419" s="237">
        <v>40520</v>
      </c>
      <c r="C419" s="286" t="s">
        <v>979</v>
      </c>
      <c r="D419" s="241">
        <v>194000</v>
      </c>
    </row>
    <row r="420" spans="1:4" ht="14.25">
      <c r="A420" s="247">
        <v>72</v>
      </c>
      <c r="B420" s="238"/>
      <c r="C420" s="300" t="s">
        <v>976</v>
      </c>
      <c r="D420" s="241">
        <v>660000</v>
      </c>
    </row>
    <row r="421" spans="1:4" ht="14.25">
      <c r="A421" s="247">
        <v>73</v>
      </c>
      <c r="B421" s="238"/>
      <c r="C421" s="300" t="s">
        <v>1015</v>
      </c>
      <c r="D421" s="241">
        <v>100000</v>
      </c>
    </row>
    <row r="422" spans="1:4" ht="14.25">
      <c r="A422" s="247">
        <v>74</v>
      </c>
      <c r="B422" s="238"/>
      <c r="C422" s="286" t="s">
        <v>1016</v>
      </c>
      <c r="D422" s="241">
        <v>2054000</v>
      </c>
    </row>
    <row r="423" spans="1:4" ht="14.25">
      <c r="A423" s="247">
        <v>75</v>
      </c>
      <c r="B423" s="238" t="s">
        <v>1017</v>
      </c>
      <c r="C423" s="300" t="s">
        <v>1018</v>
      </c>
      <c r="D423" s="241">
        <v>1500000</v>
      </c>
    </row>
    <row r="424" spans="1:4" ht="14.25">
      <c r="A424" s="247">
        <v>76</v>
      </c>
      <c r="B424" s="238"/>
      <c r="C424" s="247" t="s">
        <v>1019</v>
      </c>
      <c r="D424" s="240">
        <v>3000000</v>
      </c>
    </row>
    <row r="425" spans="1:4" ht="14.25">
      <c r="A425" s="247">
        <v>77</v>
      </c>
      <c r="B425" s="238"/>
      <c r="C425" s="300" t="s">
        <v>1020</v>
      </c>
      <c r="D425" s="241">
        <v>2310000</v>
      </c>
    </row>
    <row r="426" spans="1:4" ht="14.25">
      <c r="A426" s="247">
        <v>78</v>
      </c>
      <c r="B426" s="238"/>
      <c r="C426" s="247" t="s">
        <v>1021</v>
      </c>
      <c r="D426" s="241">
        <v>56000</v>
      </c>
    </row>
    <row r="427" spans="1:4" ht="14.25">
      <c r="A427" s="247">
        <v>79</v>
      </c>
      <c r="B427" s="238"/>
      <c r="C427" s="247" t="s">
        <v>1022</v>
      </c>
      <c r="D427" s="241">
        <v>15000</v>
      </c>
    </row>
    <row r="428" spans="1:4" ht="14.25">
      <c r="A428" s="247">
        <v>80</v>
      </c>
      <c r="B428" s="238"/>
      <c r="C428" s="247" t="s">
        <v>1023</v>
      </c>
      <c r="D428" s="241">
        <v>15000</v>
      </c>
    </row>
    <row r="429" spans="1:4" ht="14.25">
      <c r="A429" s="247">
        <v>81</v>
      </c>
      <c r="B429" s="238"/>
      <c r="C429" s="247" t="s">
        <v>1024</v>
      </c>
      <c r="D429" s="241">
        <v>40000</v>
      </c>
    </row>
    <row r="430" spans="1:4" ht="14.25">
      <c r="A430" s="247">
        <v>82</v>
      </c>
      <c r="B430" s="238"/>
      <c r="C430" s="247" t="s">
        <v>1025</v>
      </c>
      <c r="D430" s="241">
        <v>15000</v>
      </c>
    </row>
    <row r="431" spans="1:4" ht="14.25">
      <c r="A431" s="247">
        <v>83</v>
      </c>
      <c r="B431" s="238"/>
      <c r="C431" s="247" t="s">
        <v>1026</v>
      </c>
      <c r="D431" s="245">
        <v>46000</v>
      </c>
    </row>
    <row r="432" spans="1:4" ht="14.25">
      <c r="A432" s="247">
        <v>84</v>
      </c>
      <c r="B432" s="238"/>
      <c r="C432" s="247" t="s">
        <v>1027</v>
      </c>
      <c r="D432" s="245">
        <v>40000</v>
      </c>
    </row>
    <row r="433" spans="1:4" ht="14.25">
      <c r="A433" s="247">
        <v>85</v>
      </c>
      <c r="B433" s="238"/>
      <c r="C433" s="247" t="s">
        <v>1028</v>
      </c>
      <c r="D433" s="240">
        <v>12000</v>
      </c>
    </row>
    <row r="434" spans="1:4" ht="14.25">
      <c r="A434" s="247">
        <v>86</v>
      </c>
      <c r="B434" s="238"/>
      <c r="C434" s="300" t="s">
        <v>1029</v>
      </c>
      <c r="D434" s="240">
        <v>10000</v>
      </c>
    </row>
    <row r="435" spans="1:4" ht="14.25">
      <c r="A435" s="247">
        <v>87</v>
      </c>
      <c r="B435" s="238"/>
      <c r="C435" s="247" t="s">
        <v>1030</v>
      </c>
      <c r="D435" s="240">
        <v>52000</v>
      </c>
    </row>
    <row r="436" spans="1:4" ht="14.25">
      <c r="A436" s="247">
        <v>88</v>
      </c>
      <c r="B436" s="238"/>
      <c r="C436" s="247" t="s">
        <v>1031</v>
      </c>
      <c r="D436" s="240">
        <v>6000</v>
      </c>
    </row>
    <row r="437" spans="1:4" ht="14.25">
      <c r="A437" s="247">
        <v>89</v>
      </c>
      <c r="B437" s="238"/>
      <c r="C437" s="247" t="s">
        <v>1032</v>
      </c>
      <c r="D437" s="240">
        <v>20000</v>
      </c>
    </row>
    <row r="438" spans="1:4" ht="14.25">
      <c r="A438" s="247">
        <v>90</v>
      </c>
      <c r="B438" s="238"/>
      <c r="C438" s="247" t="s">
        <v>1033</v>
      </c>
      <c r="D438" s="363">
        <v>5000</v>
      </c>
    </row>
    <row r="439" spans="1:4" ht="14.25">
      <c r="A439" s="247">
        <v>91</v>
      </c>
      <c r="B439" s="238" t="s">
        <v>1034</v>
      </c>
      <c r="C439" s="247" t="s">
        <v>1035</v>
      </c>
      <c r="D439" s="363">
        <v>715000</v>
      </c>
    </row>
    <row r="440" spans="1:4" ht="14.25">
      <c r="A440" s="247">
        <v>92</v>
      </c>
      <c r="B440" s="238"/>
      <c r="C440" s="247" t="s">
        <v>1036</v>
      </c>
      <c r="D440" s="363">
        <v>544000</v>
      </c>
    </row>
    <row r="441" spans="1:4" ht="14.25">
      <c r="A441" s="247">
        <v>93</v>
      </c>
      <c r="B441" s="238"/>
      <c r="C441" s="247" t="s">
        <v>1319</v>
      </c>
      <c r="D441" s="363">
        <v>532000</v>
      </c>
    </row>
    <row r="442" spans="1:4" ht="14.25">
      <c r="A442" s="247">
        <v>94</v>
      </c>
      <c r="B442" s="238" t="s">
        <v>1037</v>
      </c>
      <c r="C442" s="259" t="s">
        <v>1038</v>
      </c>
      <c r="D442" s="363">
        <v>500000</v>
      </c>
    </row>
    <row r="443" spans="1:4" ht="14.25">
      <c r="A443" s="247">
        <v>95</v>
      </c>
      <c r="B443" s="238"/>
      <c r="C443" s="247" t="s">
        <v>1039</v>
      </c>
      <c r="D443" s="363">
        <v>6900000</v>
      </c>
    </row>
    <row r="444" spans="1:4" ht="14.25">
      <c r="A444" s="247">
        <v>96</v>
      </c>
      <c r="B444" s="238"/>
      <c r="C444" s="300" t="s">
        <v>1040</v>
      </c>
      <c r="D444" s="363">
        <v>1890910</v>
      </c>
    </row>
    <row r="445" spans="1:4" ht="14.25">
      <c r="A445" s="247">
        <v>97</v>
      </c>
      <c r="B445" s="238"/>
      <c r="C445" s="242" t="s">
        <v>1041</v>
      </c>
      <c r="D445" s="363">
        <v>181900</v>
      </c>
    </row>
    <row r="446" spans="1:4" ht="14.25">
      <c r="A446" s="247">
        <v>98</v>
      </c>
      <c r="B446" s="238" t="s">
        <v>1042</v>
      </c>
      <c r="C446" s="259" t="s">
        <v>974</v>
      </c>
      <c r="D446" s="363">
        <v>65000</v>
      </c>
    </row>
    <row r="447" spans="1:4" ht="14.25">
      <c r="A447" s="247">
        <v>99</v>
      </c>
      <c r="B447" s="238"/>
      <c r="C447" s="259" t="s">
        <v>1043</v>
      </c>
      <c r="D447" s="363">
        <v>230000</v>
      </c>
    </row>
    <row r="448" spans="1:4" ht="14.25">
      <c r="A448" s="247">
        <v>100</v>
      </c>
      <c r="B448" s="238"/>
      <c r="C448" s="274" t="s">
        <v>1044</v>
      </c>
      <c r="D448" s="363">
        <v>100000</v>
      </c>
    </row>
    <row r="449" spans="1:4" ht="14.25">
      <c r="A449" s="247">
        <v>101</v>
      </c>
      <c r="B449" s="238"/>
      <c r="C449" s="243" t="s">
        <v>1045</v>
      </c>
      <c r="D449" s="363">
        <v>18000</v>
      </c>
    </row>
    <row r="450" spans="1:4" ht="14.25">
      <c r="A450" s="247">
        <v>102</v>
      </c>
      <c r="B450" s="238"/>
      <c r="C450" s="243" t="s">
        <v>1046</v>
      </c>
      <c r="D450" s="363">
        <v>28000</v>
      </c>
    </row>
    <row r="451" spans="1:4" ht="14.25">
      <c r="A451" s="247">
        <v>103</v>
      </c>
      <c r="B451" s="238"/>
      <c r="C451" s="243" t="s">
        <v>1047</v>
      </c>
      <c r="D451" s="363">
        <v>420000</v>
      </c>
    </row>
    <row r="452" spans="1:4" ht="14.25">
      <c r="A452" s="247">
        <v>104</v>
      </c>
      <c r="B452" s="238"/>
      <c r="C452" s="243" t="s">
        <v>1048</v>
      </c>
      <c r="D452" s="363">
        <v>210000</v>
      </c>
    </row>
    <row r="453" spans="1:4" ht="14.25">
      <c r="A453" s="247">
        <v>105</v>
      </c>
      <c r="B453" s="238"/>
      <c r="C453" s="243" t="s">
        <v>1049</v>
      </c>
      <c r="D453" s="363">
        <v>67500</v>
      </c>
    </row>
    <row r="454" spans="1:4" ht="14.25">
      <c r="A454" s="247">
        <v>106</v>
      </c>
      <c r="B454" s="238"/>
      <c r="C454" s="286" t="s">
        <v>1050</v>
      </c>
      <c r="D454" s="363">
        <v>90000</v>
      </c>
    </row>
    <row r="455" spans="1:4" ht="14.25">
      <c r="A455" s="247">
        <v>107</v>
      </c>
      <c r="B455" s="238"/>
      <c r="C455" s="300" t="s">
        <v>1051</v>
      </c>
      <c r="D455" s="363">
        <v>600000</v>
      </c>
    </row>
    <row r="456" spans="1:4" ht="14.25">
      <c r="A456" s="247">
        <v>108</v>
      </c>
      <c r="B456" s="238"/>
      <c r="C456" s="300" t="s">
        <v>1052</v>
      </c>
      <c r="D456" s="363">
        <v>45000</v>
      </c>
    </row>
    <row r="457" spans="1:4" ht="14.25">
      <c r="A457" s="247">
        <v>109</v>
      </c>
      <c r="B457" s="238"/>
      <c r="C457" s="300" t="s">
        <v>1053</v>
      </c>
      <c r="D457" s="240">
        <v>17500</v>
      </c>
    </row>
    <row r="458" spans="1:4" ht="14.25">
      <c r="A458" s="247">
        <v>110</v>
      </c>
      <c r="B458" s="238"/>
      <c r="C458" s="300" t="s">
        <v>1054</v>
      </c>
      <c r="D458" s="241">
        <v>25000</v>
      </c>
    </row>
    <row r="459" spans="1:4" ht="14.25">
      <c r="A459" s="247">
        <v>111</v>
      </c>
      <c r="B459" s="238"/>
      <c r="C459" s="300" t="s">
        <v>1055</v>
      </c>
      <c r="D459" s="241">
        <v>165000</v>
      </c>
    </row>
    <row r="460" spans="1:4" ht="14.25">
      <c r="A460" s="247">
        <v>112</v>
      </c>
      <c r="B460" s="238"/>
      <c r="C460" s="300" t="s">
        <v>1056</v>
      </c>
      <c r="D460" s="241">
        <v>210000</v>
      </c>
    </row>
    <row r="461" spans="1:4" ht="14.25">
      <c r="A461" s="247">
        <v>113</v>
      </c>
      <c r="B461" s="238"/>
      <c r="C461" s="300" t="s">
        <v>1057</v>
      </c>
      <c r="D461" s="241">
        <v>64000</v>
      </c>
    </row>
    <row r="462" spans="1:4" ht="14.25">
      <c r="A462" s="247">
        <v>114</v>
      </c>
      <c r="B462" s="238"/>
      <c r="C462" s="300" t="s">
        <v>1058</v>
      </c>
      <c r="D462" s="240">
        <v>114000</v>
      </c>
    </row>
    <row r="463" spans="1:4" ht="14.25">
      <c r="A463" s="247">
        <v>115</v>
      </c>
      <c r="B463" s="238"/>
      <c r="C463" s="247" t="s">
        <v>1059</v>
      </c>
      <c r="D463" s="240">
        <v>275000</v>
      </c>
    </row>
    <row r="464" spans="1:4" ht="14.25">
      <c r="A464" s="247">
        <v>116</v>
      </c>
      <c r="B464" s="238"/>
      <c r="C464" s="247" t="s">
        <v>1060</v>
      </c>
      <c r="D464" s="240">
        <v>1380000</v>
      </c>
    </row>
    <row r="465" spans="1:4" ht="14.25">
      <c r="A465" s="247">
        <v>117</v>
      </c>
      <c r="B465" s="238"/>
      <c r="C465" s="247" t="s">
        <v>1061</v>
      </c>
      <c r="D465" s="363">
        <v>352000</v>
      </c>
    </row>
    <row r="466" spans="1:4" ht="14.25">
      <c r="A466" s="247">
        <v>118</v>
      </c>
      <c r="B466" s="359"/>
      <c r="C466" s="247" t="s">
        <v>1062</v>
      </c>
      <c r="D466" s="240">
        <v>1350000</v>
      </c>
    </row>
    <row r="467" spans="1:4" ht="14.25">
      <c r="A467" s="247">
        <v>119</v>
      </c>
      <c r="B467" s="359"/>
      <c r="C467" s="247" t="s">
        <v>1063</v>
      </c>
      <c r="D467" s="240">
        <v>280000</v>
      </c>
    </row>
    <row r="468" spans="1:4" ht="14.25">
      <c r="A468" s="247">
        <v>120</v>
      </c>
      <c r="B468" s="359"/>
      <c r="C468" s="247" t="s">
        <v>1064</v>
      </c>
      <c r="D468" s="240">
        <v>825000</v>
      </c>
    </row>
    <row r="469" spans="1:4" ht="14.25">
      <c r="A469" s="247">
        <v>121</v>
      </c>
      <c r="B469" s="359"/>
      <c r="C469" s="247" t="s">
        <v>1065</v>
      </c>
      <c r="D469" s="240">
        <v>120000</v>
      </c>
    </row>
    <row r="470" spans="1:4" ht="14.25">
      <c r="A470" s="247">
        <v>122</v>
      </c>
      <c r="B470" s="359"/>
      <c r="C470" s="247" t="s">
        <v>1024</v>
      </c>
      <c r="D470" s="240">
        <v>150000</v>
      </c>
    </row>
    <row r="471" spans="1:4" ht="14.25">
      <c r="A471" s="247">
        <v>123</v>
      </c>
      <c r="B471" s="359"/>
      <c r="C471" s="247" t="s">
        <v>1066</v>
      </c>
      <c r="D471" s="240">
        <v>200000</v>
      </c>
    </row>
    <row r="472" spans="1:4" ht="14.25">
      <c r="A472" s="247">
        <v>124</v>
      </c>
      <c r="B472" s="359"/>
      <c r="C472" s="274" t="s">
        <v>1067</v>
      </c>
      <c r="D472" s="240">
        <v>22000</v>
      </c>
    </row>
    <row r="473" spans="1:4" ht="14.25">
      <c r="A473" s="247">
        <v>125</v>
      </c>
      <c r="B473" s="359"/>
      <c r="C473" s="274" t="s">
        <v>1068</v>
      </c>
      <c r="D473" s="240">
        <v>10000</v>
      </c>
    </row>
    <row r="474" spans="1:4" ht="14.25">
      <c r="A474" s="247">
        <v>126</v>
      </c>
      <c r="B474" s="359"/>
      <c r="C474" s="274" t="s">
        <v>1069</v>
      </c>
      <c r="D474" s="240">
        <v>16000</v>
      </c>
    </row>
    <row r="475" spans="1:4" ht="14.25">
      <c r="A475" s="247">
        <v>127</v>
      </c>
      <c r="B475" s="359"/>
      <c r="C475" s="274" t="s">
        <v>1070</v>
      </c>
      <c r="D475" s="240">
        <v>560000</v>
      </c>
    </row>
    <row r="476" spans="1:4" ht="14.25">
      <c r="A476" s="247">
        <v>128</v>
      </c>
      <c r="B476" s="359"/>
      <c r="C476" s="274" t="s">
        <v>1032</v>
      </c>
      <c r="D476" s="240">
        <v>175000</v>
      </c>
    </row>
    <row r="477" spans="1:4" ht="14.25">
      <c r="A477" s="247">
        <v>129</v>
      </c>
      <c r="B477" s="359"/>
      <c r="C477" s="259" t="s">
        <v>1071</v>
      </c>
      <c r="D477" s="240">
        <v>35000</v>
      </c>
    </row>
    <row r="478" spans="1:4" ht="14.25">
      <c r="A478" s="247">
        <v>130</v>
      </c>
      <c r="B478" s="359"/>
      <c r="C478" s="259" t="s">
        <v>1072</v>
      </c>
      <c r="D478" s="240">
        <v>120000</v>
      </c>
    </row>
    <row r="479" spans="1:4" ht="14.25">
      <c r="A479" s="247">
        <v>131</v>
      </c>
      <c r="B479" s="359"/>
      <c r="C479" s="259" t="s">
        <v>1073</v>
      </c>
      <c r="D479" s="240">
        <v>70000</v>
      </c>
    </row>
    <row r="480" spans="1:4" ht="14.25">
      <c r="A480" s="247">
        <v>132</v>
      </c>
      <c r="B480" s="359"/>
      <c r="C480" s="259" t="s">
        <v>1074</v>
      </c>
      <c r="D480" s="240">
        <v>30000</v>
      </c>
    </row>
    <row r="481" spans="1:4" ht="14.25">
      <c r="A481" s="247">
        <v>133</v>
      </c>
      <c r="B481" s="359"/>
      <c r="C481" s="259" t="s">
        <v>1075</v>
      </c>
      <c r="D481" s="240">
        <v>92000</v>
      </c>
    </row>
    <row r="482" spans="1:4" ht="14.25">
      <c r="A482" s="247">
        <v>134</v>
      </c>
      <c r="B482" s="359"/>
      <c r="C482" s="274" t="s">
        <v>1033</v>
      </c>
      <c r="D482" s="240">
        <v>250000</v>
      </c>
    </row>
    <row r="483" spans="1:4" ht="14.25">
      <c r="A483" s="247">
        <v>135</v>
      </c>
      <c r="B483" s="359"/>
      <c r="C483" s="274" t="s">
        <v>1076</v>
      </c>
      <c r="D483" s="240">
        <v>25000</v>
      </c>
    </row>
    <row r="484" spans="1:4" ht="14.25">
      <c r="A484" s="247">
        <v>136</v>
      </c>
      <c r="B484" s="238"/>
      <c r="C484" s="300" t="s">
        <v>1077</v>
      </c>
      <c r="D484" s="363">
        <v>30000</v>
      </c>
    </row>
    <row r="485" spans="1:4" ht="14.25">
      <c r="A485" s="247">
        <v>137</v>
      </c>
      <c r="B485" s="359"/>
      <c r="C485" s="300" t="s">
        <v>1078</v>
      </c>
      <c r="D485" s="363">
        <v>60000</v>
      </c>
    </row>
    <row r="486" spans="1:4" ht="14.25">
      <c r="A486" s="247">
        <v>138</v>
      </c>
      <c r="B486" s="359"/>
      <c r="C486" s="300" t="s">
        <v>1079</v>
      </c>
      <c r="D486" s="363">
        <v>40000</v>
      </c>
    </row>
    <row r="487" spans="1:4" ht="14.25">
      <c r="A487" s="247">
        <v>139</v>
      </c>
      <c r="B487" s="359"/>
      <c r="C487" s="247" t="s">
        <v>1080</v>
      </c>
      <c r="D487" s="363">
        <v>10000</v>
      </c>
    </row>
    <row r="488" spans="1:4" ht="14.25">
      <c r="A488" s="247">
        <v>140</v>
      </c>
      <c r="B488" s="239"/>
      <c r="C488" s="300" t="s">
        <v>1055</v>
      </c>
      <c r="D488" s="363">
        <v>275000</v>
      </c>
    </row>
    <row r="489" spans="1:4" ht="14.25">
      <c r="A489" s="247">
        <v>141</v>
      </c>
      <c r="B489" s="238"/>
      <c r="C489" s="300" t="s">
        <v>1081</v>
      </c>
      <c r="D489" s="363">
        <v>305000</v>
      </c>
    </row>
    <row r="490" spans="1:4" ht="14.25">
      <c r="A490" s="247">
        <v>142</v>
      </c>
      <c r="B490" s="359"/>
      <c r="C490" s="247" t="s">
        <v>1082</v>
      </c>
      <c r="D490" s="363">
        <v>465000</v>
      </c>
    </row>
    <row r="491" spans="1:4" ht="14.25">
      <c r="A491" s="247">
        <v>143</v>
      </c>
      <c r="B491" s="360"/>
      <c r="C491" s="247" t="s">
        <v>1083</v>
      </c>
      <c r="D491" s="240">
        <v>100000</v>
      </c>
    </row>
    <row r="492" spans="1:4" ht="14.25">
      <c r="A492" s="247">
        <v>144</v>
      </c>
      <c r="B492" s="360"/>
      <c r="C492" s="247" t="s">
        <v>1084</v>
      </c>
      <c r="D492" s="240">
        <v>10000</v>
      </c>
    </row>
    <row r="493" spans="1:4" ht="14.25">
      <c r="A493" s="247">
        <v>145</v>
      </c>
      <c r="B493" s="360" t="s">
        <v>1085</v>
      </c>
      <c r="C493" s="247" t="s">
        <v>1086</v>
      </c>
      <c r="D493" s="363">
        <v>28000</v>
      </c>
    </row>
    <row r="494" spans="1:4" ht="14.25">
      <c r="A494" s="247">
        <v>146</v>
      </c>
      <c r="B494" s="246"/>
      <c r="C494" s="247" t="s">
        <v>1087</v>
      </c>
      <c r="D494" s="363">
        <v>3500000</v>
      </c>
    </row>
    <row r="495" spans="1:4" ht="14.25">
      <c r="A495" s="247">
        <v>147</v>
      </c>
      <c r="B495" s="238"/>
      <c r="C495" s="247" t="s">
        <v>1320</v>
      </c>
      <c r="D495" s="363">
        <v>700000</v>
      </c>
    </row>
    <row r="496" spans="1:4" ht="14.25">
      <c r="A496" s="247">
        <v>148</v>
      </c>
      <c r="B496" s="238"/>
      <c r="C496" s="247" t="s">
        <v>1088</v>
      </c>
      <c r="D496" s="363">
        <v>6240000</v>
      </c>
    </row>
    <row r="497" spans="1:4" ht="14.25">
      <c r="A497" s="247">
        <v>149</v>
      </c>
      <c r="B497" s="238"/>
      <c r="C497" s="247" t="s">
        <v>1089</v>
      </c>
      <c r="D497" s="363">
        <v>3575000</v>
      </c>
    </row>
    <row r="498" spans="1:4" ht="14.25">
      <c r="A498" s="247">
        <v>150</v>
      </c>
      <c r="B498" s="246"/>
      <c r="C498" s="247" t="s">
        <v>1090</v>
      </c>
      <c r="D498" s="363">
        <v>49000</v>
      </c>
    </row>
    <row r="499" spans="1:4" ht="14.25">
      <c r="A499" s="247">
        <v>151</v>
      </c>
      <c r="B499" s="238"/>
      <c r="C499" s="259" t="s">
        <v>1091</v>
      </c>
      <c r="D499" s="363">
        <v>51000</v>
      </c>
    </row>
    <row r="500" spans="1:4" ht="14.25">
      <c r="A500" s="247">
        <v>152</v>
      </c>
      <c r="B500" s="238"/>
      <c r="C500" s="259" t="s">
        <v>1092</v>
      </c>
      <c r="D500" s="363">
        <v>25000</v>
      </c>
    </row>
    <row r="501" spans="1:4" ht="14.25">
      <c r="A501" s="247">
        <v>153</v>
      </c>
      <c r="B501" s="238" t="s">
        <v>1093</v>
      </c>
      <c r="C501" s="247" t="s">
        <v>995</v>
      </c>
      <c r="D501" s="363">
        <v>19000</v>
      </c>
    </row>
    <row r="502" spans="1:4" ht="14.25">
      <c r="A502" s="247">
        <v>154</v>
      </c>
      <c r="B502" s="238"/>
      <c r="C502" s="247" t="s">
        <v>1094</v>
      </c>
      <c r="D502" s="240">
        <v>156000</v>
      </c>
    </row>
    <row r="503" spans="1:4" ht="14.25">
      <c r="A503" s="247">
        <v>155</v>
      </c>
      <c r="B503" s="238"/>
      <c r="C503" s="259" t="s">
        <v>1095</v>
      </c>
      <c r="D503" s="240">
        <v>10000</v>
      </c>
    </row>
    <row r="504" spans="1:4" ht="14.25">
      <c r="A504" s="247">
        <v>156</v>
      </c>
      <c r="B504" s="238"/>
      <c r="C504" s="259" t="s">
        <v>1096</v>
      </c>
      <c r="D504" s="240">
        <v>183000</v>
      </c>
    </row>
    <row r="505" spans="1:4" ht="14.25">
      <c r="A505" s="247">
        <v>157</v>
      </c>
      <c r="B505" s="238"/>
      <c r="C505" s="259" t="s">
        <v>1097</v>
      </c>
      <c r="D505" s="240">
        <v>624000</v>
      </c>
    </row>
    <row r="506" spans="1:4" ht="14.25">
      <c r="A506" s="247">
        <v>158</v>
      </c>
      <c r="B506" s="238"/>
      <c r="C506" s="259" t="s">
        <v>1098</v>
      </c>
      <c r="D506" s="363">
        <v>150000</v>
      </c>
    </row>
    <row r="507" spans="1:4" ht="14.25">
      <c r="A507" s="247">
        <v>159</v>
      </c>
      <c r="B507" s="238" t="s">
        <v>1099</v>
      </c>
      <c r="C507" s="259" t="s">
        <v>1100</v>
      </c>
      <c r="D507" s="363">
        <v>52000</v>
      </c>
    </row>
    <row r="508" spans="1:4" ht="14.25">
      <c r="A508" s="247">
        <v>160</v>
      </c>
      <c r="B508" s="238"/>
      <c r="C508" s="259" t="s">
        <v>1101</v>
      </c>
      <c r="D508" s="240">
        <v>19000</v>
      </c>
    </row>
    <row r="509" spans="1:4" ht="14.25">
      <c r="A509" s="247">
        <v>161</v>
      </c>
      <c r="B509" s="238"/>
      <c r="C509" s="243" t="s">
        <v>1102</v>
      </c>
      <c r="D509" s="240">
        <v>6000</v>
      </c>
    </row>
    <row r="510" spans="1:4" ht="14.25">
      <c r="A510" s="247">
        <v>162</v>
      </c>
      <c r="B510" s="238"/>
      <c r="C510" s="243" t="s">
        <v>1103</v>
      </c>
      <c r="D510" s="240">
        <v>3000</v>
      </c>
    </row>
    <row r="511" spans="1:4" ht="14.25">
      <c r="A511" s="247">
        <v>163</v>
      </c>
      <c r="B511" s="238"/>
      <c r="C511" s="243" t="s">
        <v>1104</v>
      </c>
      <c r="D511" s="240">
        <v>5000</v>
      </c>
    </row>
    <row r="512" spans="1:4" ht="14.25">
      <c r="A512" s="247">
        <v>164</v>
      </c>
      <c r="B512" s="238"/>
      <c r="C512" s="243" t="s">
        <v>1105</v>
      </c>
      <c r="D512" s="349">
        <v>715000</v>
      </c>
    </row>
    <row r="513" spans="1:4" ht="14.25">
      <c r="A513" s="247">
        <v>165</v>
      </c>
      <c r="B513" s="237"/>
      <c r="C513" s="286" t="s">
        <v>1106</v>
      </c>
      <c r="D513" s="347">
        <v>60000</v>
      </c>
    </row>
    <row r="514" spans="1:4" ht="14.25">
      <c r="A514" s="247">
        <v>166</v>
      </c>
      <c r="B514" s="238"/>
      <c r="C514" s="286" t="s">
        <v>1107</v>
      </c>
      <c r="D514" s="347">
        <v>30000</v>
      </c>
    </row>
    <row r="515" spans="1:4" ht="14.25">
      <c r="A515" s="247">
        <v>167</v>
      </c>
      <c r="B515" s="238"/>
      <c r="C515" s="286" t="s">
        <v>1106</v>
      </c>
      <c r="D515" s="347">
        <v>60000</v>
      </c>
    </row>
    <row r="516" spans="1:4" ht="14.25">
      <c r="A516" s="247">
        <v>168</v>
      </c>
      <c r="B516" s="238"/>
      <c r="C516" s="286" t="s">
        <v>1108</v>
      </c>
      <c r="D516" s="347">
        <v>30000</v>
      </c>
    </row>
    <row r="517" spans="1:4" ht="14.25">
      <c r="A517" s="247">
        <v>169</v>
      </c>
      <c r="B517" s="238"/>
      <c r="C517" s="242" t="s">
        <v>1109</v>
      </c>
      <c r="D517" s="347">
        <v>240000</v>
      </c>
    </row>
    <row r="518" spans="1:4" ht="14.25">
      <c r="A518" s="247">
        <v>170</v>
      </c>
      <c r="B518" s="238"/>
      <c r="C518" s="243" t="s">
        <v>1110</v>
      </c>
      <c r="D518" s="363">
        <v>6210000</v>
      </c>
    </row>
    <row r="519" spans="1:4" ht="14.25">
      <c r="A519" s="247">
        <v>171</v>
      </c>
      <c r="B519" s="238" t="s">
        <v>348</v>
      </c>
      <c r="C519" s="243" t="s">
        <v>1111</v>
      </c>
      <c r="D519" s="363">
        <v>715000</v>
      </c>
    </row>
    <row r="520" spans="1:4" ht="14.25">
      <c r="A520" s="247">
        <v>172</v>
      </c>
      <c r="B520" s="238"/>
      <c r="C520" s="286" t="s">
        <v>1112</v>
      </c>
      <c r="D520" s="363">
        <v>80000</v>
      </c>
    </row>
    <row r="521" spans="1:4" ht="14.25">
      <c r="A521" s="247">
        <v>173</v>
      </c>
      <c r="B521" s="238"/>
      <c r="C521" s="286" t="s">
        <v>1113</v>
      </c>
      <c r="D521" s="363">
        <v>50000</v>
      </c>
    </row>
    <row r="522" spans="1:4" ht="14.25">
      <c r="A522" s="247">
        <v>174</v>
      </c>
      <c r="B522" s="238"/>
      <c r="C522" s="286" t="s">
        <v>1114</v>
      </c>
      <c r="D522" s="363">
        <v>40000</v>
      </c>
    </row>
    <row r="523" spans="1:4" ht="14.25">
      <c r="A523" s="247">
        <v>175</v>
      </c>
      <c r="B523" s="238"/>
      <c r="C523" s="243" t="s">
        <v>1115</v>
      </c>
      <c r="D523" s="363">
        <v>3000000</v>
      </c>
    </row>
    <row r="524" spans="1:4" ht="14.25">
      <c r="A524" s="247">
        <v>176</v>
      </c>
      <c r="B524" s="238"/>
      <c r="C524" s="243" t="s">
        <v>1009</v>
      </c>
      <c r="D524" s="240">
        <v>456000</v>
      </c>
    </row>
    <row r="525" spans="1:4" ht="14.25">
      <c r="A525" s="247">
        <v>177</v>
      </c>
      <c r="B525" s="238"/>
      <c r="C525" s="286" t="s">
        <v>1116</v>
      </c>
      <c r="D525" s="240">
        <v>146000</v>
      </c>
    </row>
    <row r="526" spans="1:4" ht="14.25">
      <c r="A526" s="247">
        <v>178</v>
      </c>
      <c r="B526" s="238" t="s">
        <v>1117</v>
      </c>
      <c r="C526" s="286" t="s">
        <v>1118</v>
      </c>
      <c r="D526" s="240">
        <v>280000</v>
      </c>
    </row>
    <row r="527" spans="1:4" ht="14.25">
      <c r="A527" s="247">
        <v>179</v>
      </c>
      <c r="B527" s="238"/>
      <c r="C527" s="286" t="s">
        <v>1119</v>
      </c>
      <c r="D527" s="240">
        <v>80000</v>
      </c>
    </row>
    <row r="528" spans="1:4" ht="14.25">
      <c r="A528" s="247">
        <v>180</v>
      </c>
      <c r="B528" s="238"/>
      <c r="C528" s="286" t="s">
        <v>1120</v>
      </c>
      <c r="D528" s="240">
        <v>715000</v>
      </c>
    </row>
    <row r="529" spans="1:4" ht="14.25">
      <c r="A529" s="247">
        <v>181</v>
      </c>
      <c r="B529" s="238"/>
      <c r="C529" s="244" t="s">
        <v>1121</v>
      </c>
      <c r="D529" s="240">
        <v>144000</v>
      </c>
    </row>
    <row r="530" spans="1:4" ht="14.25">
      <c r="A530" s="247">
        <v>182</v>
      </c>
      <c r="B530" s="238" t="s">
        <v>352</v>
      </c>
      <c r="C530" s="286" t="s">
        <v>1122</v>
      </c>
      <c r="D530" s="363">
        <v>140000</v>
      </c>
    </row>
    <row r="531" spans="1:4" ht="14.25">
      <c r="A531" s="247">
        <v>183</v>
      </c>
      <c r="B531" s="238"/>
      <c r="C531" s="286" t="s">
        <v>1119</v>
      </c>
      <c r="D531" s="363">
        <v>40000</v>
      </c>
    </row>
    <row r="532" spans="1:4" ht="14.25">
      <c r="A532" s="247">
        <v>184</v>
      </c>
      <c r="B532" s="238"/>
      <c r="C532" s="286" t="s">
        <v>1123</v>
      </c>
      <c r="D532" s="363">
        <v>610000</v>
      </c>
    </row>
    <row r="533" spans="1:4" ht="14.25">
      <c r="A533" s="247">
        <v>185</v>
      </c>
      <c r="B533" s="238"/>
      <c r="C533" s="286" t="s">
        <v>1124</v>
      </c>
      <c r="D533" s="363">
        <v>80000</v>
      </c>
    </row>
    <row r="534" spans="1:4" ht="14.25">
      <c r="A534" s="247">
        <v>186</v>
      </c>
      <c r="B534" s="238"/>
      <c r="C534" s="286" t="s">
        <v>1125</v>
      </c>
      <c r="D534" s="363">
        <v>70000</v>
      </c>
    </row>
    <row r="535" spans="1:4" ht="14.25">
      <c r="A535" s="247">
        <v>187</v>
      </c>
      <c r="B535" s="238" t="s">
        <v>1126</v>
      </c>
      <c r="C535" s="286" t="s">
        <v>1127</v>
      </c>
      <c r="D535" s="363">
        <v>330000</v>
      </c>
    </row>
    <row r="536" spans="1:4" ht="14.25">
      <c r="A536" s="247">
        <v>188</v>
      </c>
      <c r="B536" s="238"/>
      <c r="C536" s="286" t="s">
        <v>1128</v>
      </c>
      <c r="D536" s="363">
        <v>50000</v>
      </c>
    </row>
    <row r="537" spans="1:4" ht="14.25">
      <c r="A537" s="247">
        <v>189</v>
      </c>
      <c r="B537" s="238"/>
      <c r="C537" s="244" t="s">
        <v>1129</v>
      </c>
      <c r="D537" s="363">
        <v>715000</v>
      </c>
    </row>
    <row r="538" spans="1:4" ht="14.25">
      <c r="A538" s="247">
        <v>190</v>
      </c>
      <c r="B538" s="238"/>
      <c r="C538" s="247" t="s">
        <v>1087</v>
      </c>
      <c r="D538" s="363">
        <v>1120000</v>
      </c>
    </row>
    <row r="539" spans="1:4" ht="14.25">
      <c r="A539" s="247">
        <v>191</v>
      </c>
      <c r="B539" s="238"/>
      <c r="C539" s="244" t="s">
        <v>1014</v>
      </c>
      <c r="D539" s="363">
        <v>200000</v>
      </c>
    </row>
    <row r="540" spans="1:4" ht="14.25">
      <c r="A540" s="247">
        <v>192</v>
      </c>
      <c r="B540" s="238"/>
      <c r="C540" s="244" t="s">
        <v>1130</v>
      </c>
      <c r="D540" s="363">
        <v>90000</v>
      </c>
    </row>
    <row r="541" spans="1:4" ht="14.25">
      <c r="A541" s="247">
        <v>193</v>
      </c>
      <c r="B541" s="238" t="s">
        <v>1131</v>
      </c>
      <c r="C541" s="247" t="s">
        <v>1129</v>
      </c>
      <c r="D541" s="363">
        <v>715000</v>
      </c>
    </row>
    <row r="542" spans="1:4" ht="14.25">
      <c r="A542" s="247">
        <v>194</v>
      </c>
      <c r="B542" s="238"/>
      <c r="C542" s="243" t="s">
        <v>1132</v>
      </c>
      <c r="D542" s="363">
        <v>100000</v>
      </c>
    </row>
    <row r="543" spans="1:4" ht="14.25">
      <c r="A543" s="247">
        <v>195</v>
      </c>
      <c r="B543" s="238"/>
      <c r="C543" s="247" t="s">
        <v>1133</v>
      </c>
      <c r="D543" s="363">
        <v>17000</v>
      </c>
    </row>
    <row r="544" spans="1:4" ht="14.25">
      <c r="A544" s="247">
        <v>196</v>
      </c>
      <c r="B544" s="238"/>
      <c r="C544" s="247" t="s">
        <v>1134</v>
      </c>
      <c r="D544" s="363">
        <v>9000000</v>
      </c>
    </row>
    <row r="545" spans="1:4" ht="14.25">
      <c r="A545" s="247">
        <v>197</v>
      </c>
      <c r="B545" s="238"/>
      <c r="C545" s="247" t="s">
        <v>1135</v>
      </c>
      <c r="D545" s="363">
        <v>35000</v>
      </c>
    </row>
    <row r="546" spans="1:4" ht="14.25">
      <c r="A546" s="247">
        <v>198</v>
      </c>
      <c r="B546" s="238"/>
      <c r="C546" s="259" t="s">
        <v>1136</v>
      </c>
      <c r="D546" s="363">
        <v>60000</v>
      </c>
    </row>
    <row r="547" spans="1:4" ht="14.25">
      <c r="A547" s="247">
        <v>199</v>
      </c>
      <c r="B547" s="238"/>
      <c r="C547" s="247" t="s">
        <v>1137</v>
      </c>
      <c r="D547" s="363">
        <v>660000</v>
      </c>
    </row>
    <row r="548" spans="1:4" ht="14.25">
      <c r="A548" s="247">
        <v>200</v>
      </c>
      <c r="B548" s="238"/>
      <c r="C548" s="247" t="s">
        <v>1138</v>
      </c>
      <c r="D548" s="363">
        <v>1764000</v>
      </c>
    </row>
    <row r="549" spans="1:4" ht="14.25">
      <c r="A549" s="247">
        <v>201</v>
      </c>
      <c r="B549" s="238"/>
      <c r="C549" s="247" t="s">
        <v>1139</v>
      </c>
      <c r="D549" s="363">
        <v>60000</v>
      </c>
    </row>
    <row r="550" spans="1:4" ht="14.25">
      <c r="A550" s="247">
        <v>202</v>
      </c>
      <c r="B550" s="238"/>
      <c r="C550" s="247" t="s">
        <v>1140</v>
      </c>
      <c r="D550" s="363">
        <v>30000</v>
      </c>
    </row>
    <row r="551" spans="1:4" ht="14.25">
      <c r="A551" s="247">
        <v>203</v>
      </c>
      <c r="B551" s="238"/>
      <c r="C551" s="247" t="s">
        <v>1141</v>
      </c>
      <c r="D551" s="363">
        <v>45000</v>
      </c>
    </row>
    <row r="552" spans="1:4" ht="14.25">
      <c r="A552" s="247">
        <v>204</v>
      </c>
      <c r="B552" s="238"/>
      <c r="C552" s="247" t="s">
        <v>1142</v>
      </c>
      <c r="D552" s="363">
        <v>24000</v>
      </c>
    </row>
    <row r="553" spans="1:4" ht="14.25">
      <c r="A553" s="247">
        <v>205</v>
      </c>
      <c r="B553" s="238"/>
      <c r="C553" s="247" t="s">
        <v>1143</v>
      </c>
      <c r="D553" s="363">
        <v>20000</v>
      </c>
    </row>
    <row r="554" spans="1:4" ht="14.25">
      <c r="A554" s="247">
        <v>206</v>
      </c>
      <c r="B554" s="238"/>
      <c r="C554" s="243" t="s">
        <v>1144</v>
      </c>
      <c r="D554" s="363">
        <v>50000</v>
      </c>
    </row>
    <row r="555" spans="1:4" ht="14.25">
      <c r="A555" s="247">
        <v>207</v>
      </c>
      <c r="B555" s="238" t="s">
        <v>1145</v>
      </c>
      <c r="C555" s="247" t="s">
        <v>1146</v>
      </c>
      <c r="D555" s="363">
        <v>100000</v>
      </c>
    </row>
    <row r="556" spans="1:4" ht="14.25">
      <c r="A556" s="247">
        <v>208</v>
      </c>
      <c r="B556" s="238"/>
      <c r="C556" s="243" t="s">
        <v>1147</v>
      </c>
      <c r="D556" s="363">
        <v>2000000</v>
      </c>
    </row>
    <row r="557" spans="1:4" ht="14.25">
      <c r="A557" s="247">
        <v>209</v>
      </c>
      <c r="B557" s="238"/>
      <c r="C557" s="243" t="s">
        <v>1148</v>
      </c>
      <c r="D557" s="363">
        <v>1431000</v>
      </c>
    </row>
    <row r="558" spans="1:4" ht="14.25">
      <c r="A558" s="247">
        <v>210</v>
      </c>
      <c r="B558" s="238"/>
      <c r="C558" s="247" t="s">
        <v>1014</v>
      </c>
      <c r="D558" s="363">
        <v>250000</v>
      </c>
    </row>
    <row r="559" spans="1:4" ht="14.25">
      <c r="A559" s="247">
        <v>211</v>
      </c>
      <c r="B559" s="238"/>
      <c r="C559" s="247" t="s">
        <v>1149</v>
      </c>
      <c r="D559" s="363">
        <v>140000</v>
      </c>
    </row>
    <row r="560" spans="1:4" ht="14.25">
      <c r="A560" s="247">
        <v>212</v>
      </c>
      <c r="B560" s="238" t="s">
        <v>1150</v>
      </c>
      <c r="C560" s="243" t="s">
        <v>1151</v>
      </c>
      <c r="D560" s="251">
        <v>6900000</v>
      </c>
    </row>
    <row r="561" spans="1:4" ht="14.25">
      <c r="A561" s="247">
        <v>213</v>
      </c>
      <c r="B561" s="238"/>
      <c r="C561" s="243" t="s">
        <v>1152</v>
      </c>
      <c r="D561" s="251">
        <v>1000000</v>
      </c>
    </row>
    <row r="562" spans="1:4" ht="14.25">
      <c r="A562" s="247">
        <v>214</v>
      </c>
      <c r="B562" s="238" t="s">
        <v>486</v>
      </c>
      <c r="C562" s="247" t="s">
        <v>1129</v>
      </c>
      <c r="D562" s="251">
        <v>715000</v>
      </c>
    </row>
    <row r="563" spans="1:4" ht="14.25">
      <c r="A563" s="247">
        <v>215</v>
      </c>
      <c r="B563" s="238"/>
      <c r="C563" s="247" t="s">
        <v>1153</v>
      </c>
      <c r="D563" s="251">
        <v>20000</v>
      </c>
    </row>
    <row r="564" spans="1:4" ht="14.25">
      <c r="A564" s="247">
        <v>216</v>
      </c>
      <c r="B564" s="238"/>
      <c r="C564" s="247" t="s">
        <v>1154</v>
      </c>
      <c r="D564" s="251">
        <v>25000</v>
      </c>
    </row>
    <row r="565" spans="1:4" ht="14.25">
      <c r="A565" s="247">
        <v>217</v>
      </c>
      <c r="B565" s="238"/>
      <c r="C565" s="247" t="s">
        <v>1155</v>
      </c>
      <c r="D565" s="251">
        <v>62000</v>
      </c>
    </row>
    <row r="566" spans="1:4" ht="15">
      <c r="A566" s="292"/>
      <c r="B566" s="345"/>
      <c r="C566" s="248" t="s">
        <v>1156</v>
      </c>
      <c r="D566" s="283">
        <f>SUM(D349:D565)</f>
        <v>129827142</v>
      </c>
    </row>
    <row r="567" spans="1:4" ht="14.25">
      <c r="A567" s="247">
        <v>1</v>
      </c>
      <c r="B567" s="364">
        <v>40187</v>
      </c>
      <c r="C567" s="235" t="s">
        <v>947</v>
      </c>
      <c r="D567" s="365">
        <v>1125000</v>
      </c>
    </row>
    <row r="568" spans="1:4" ht="14.25">
      <c r="A568" s="247">
        <v>2</v>
      </c>
      <c r="B568" s="237"/>
      <c r="C568" s="247" t="s">
        <v>1157</v>
      </c>
      <c r="D568" s="366">
        <v>660000</v>
      </c>
    </row>
    <row r="569" spans="1:4" ht="14.25">
      <c r="A569" s="247">
        <v>3</v>
      </c>
      <c r="B569" s="237"/>
      <c r="C569" s="247" t="s">
        <v>1158</v>
      </c>
      <c r="D569" s="366">
        <v>300000</v>
      </c>
    </row>
    <row r="570" spans="1:4" ht="14.25">
      <c r="A570" s="247">
        <v>4</v>
      </c>
      <c r="B570" s="237"/>
      <c r="C570" s="247" t="s">
        <v>1159</v>
      </c>
      <c r="D570" s="366">
        <v>2385000</v>
      </c>
    </row>
    <row r="571" spans="1:4" ht="14.25">
      <c r="A571" s="247">
        <v>5</v>
      </c>
      <c r="B571" s="237"/>
      <c r="C571" s="247" t="s">
        <v>1160</v>
      </c>
      <c r="D571" s="366">
        <v>1454000</v>
      </c>
    </row>
    <row r="572" spans="1:4" ht="14.25">
      <c r="A572" s="247">
        <v>6</v>
      </c>
      <c r="B572" s="237"/>
      <c r="C572" s="247" t="s">
        <v>1160</v>
      </c>
      <c r="D572" s="366">
        <v>813000</v>
      </c>
    </row>
    <row r="573" spans="1:4" ht="14.25">
      <c r="A573" s="247">
        <v>7</v>
      </c>
      <c r="B573" s="237"/>
      <c r="C573" s="247" t="s">
        <v>1161</v>
      </c>
      <c r="D573" s="366">
        <v>86000</v>
      </c>
    </row>
    <row r="574" spans="1:4" ht="14.25">
      <c r="A574" s="247">
        <v>8</v>
      </c>
      <c r="B574" s="237">
        <v>40246</v>
      </c>
      <c r="C574" s="247" t="s">
        <v>1162</v>
      </c>
      <c r="D574" s="366">
        <v>8835000</v>
      </c>
    </row>
    <row r="575" spans="1:4" ht="14.25">
      <c r="A575" s="247">
        <v>9</v>
      </c>
      <c r="B575" s="237"/>
      <c r="C575" s="247" t="s">
        <v>1098</v>
      </c>
      <c r="D575" s="366">
        <v>220000</v>
      </c>
    </row>
    <row r="576" spans="1:4" ht="14.25">
      <c r="A576" s="247">
        <v>10</v>
      </c>
      <c r="B576" s="237"/>
      <c r="C576" s="247" t="s">
        <v>1159</v>
      </c>
      <c r="D576" s="366">
        <v>2718000</v>
      </c>
    </row>
    <row r="577" spans="1:4" ht="14.25">
      <c r="A577" s="247">
        <v>11</v>
      </c>
      <c r="B577" s="237"/>
      <c r="C577" s="247" t="s">
        <v>1163</v>
      </c>
      <c r="D577" s="366">
        <v>1244000</v>
      </c>
    </row>
    <row r="578" spans="1:4" ht="14.25">
      <c r="A578" s="247">
        <v>12</v>
      </c>
      <c r="B578" s="237"/>
      <c r="C578" s="247" t="s">
        <v>1164</v>
      </c>
      <c r="D578" s="366">
        <v>136000</v>
      </c>
    </row>
    <row r="579" spans="1:4" ht="14.25">
      <c r="A579" s="247">
        <v>13</v>
      </c>
      <c r="B579" s="237">
        <v>40277</v>
      </c>
      <c r="C579" s="247" t="s">
        <v>1165</v>
      </c>
      <c r="D579" s="366">
        <v>550000</v>
      </c>
    </row>
    <row r="580" spans="1:4" ht="14.25">
      <c r="A580" s="247">
        <v>14</v>
      </c>
      <c r="B580" s="237"/>
      <c r="C580" s="247" t="s">
        <v>1166</v>
      </c>
      <c r="D580" s="366">
        <v>390000</v>
      </c>
    </row>
    <row r="581" spans="1:4" ht="14.25">
      <c r="A581" s="247">
        <v>15</v>
      </c>
      <c r="B581" s="237"/>
      <c r="C581" s="247" t="s">
        <v>1167</v>
      </c>
      <c r="D581" s="366">
        <v>660000</v>
      </c>
    </row>
    <row r="582" spans="1:4" ht="14.25">
      <c r="A582" s="247">
        <v>16</v>
      </c>
      <c r="B582" s="237">
        <v>40307</v>
      </c>
      <c r="C582" s="247" t="s">
        <v>1162</v>
      </c>
      <c r="D582" s="366">
        <v>930000</v>
      </c>
    </row>
    <row r="583" spans="1:4" ht="14.25">
      <c r="A583" s="247">
        <v>17</v>
      </c>
      <c r="B583" s="237">
        <v>40338</v>
      </c>
      <c r="C583" s="247" t="s">
        <v>1168</v>
      </c>
      <c r="D583" s="366">
        <v>7583000</v>
      </c>
    </row>
    <row r="584" spans="1:4" ht="14.25">
      <c r="A584" s="247">
        <v>18</v>
      </c>
      <c r="B584" s="238"/>
      <c r="C584" s="247" t="s">
        <v>1169</v>
      </c>
      <c r="D584" s="366">
        <v>765000</v>
      </c>
    </row>
    <row r="585" spans="1:4" ht="14.25">
      <c r="A585" s="247">
        <v>19</v>
      </c>
      <c r="B585" s="237">
        <v>40368</v>
      </c>
      <c r="C585" s="247" t="s">
        <v>1170</v>
      </c>
      <c r="D585" s="366">
        <v>100000</v>
      </c>
    </row>
    <row r="586" spans="1:4" ht="14.25">
      <c r="A586" s="247">
        <v>20</v>
      </c>
      <c r="B586" s="237"/>
      <c r="C586" s="247" t="s">
        <v>1171</v>
      </c>
      <c r="D586" s="366">
        <v>600000</v>
      </c>
    </row>
    <row r="587" spans="1:4" ht="14.25">
      <c r="A587" s="247">
        <v>21</v>
      </c>
      <c r="B587" s="237"/>
      <c r="C587" s="247" t="s">
        <v>1172</v>
      </c>
      <c r="D587" s="366">
        <v>675000</v>
      </c>
    </row>
    <row r="588" spans="1:4" ht="14.25">
      <c r="A588" s="247">
        <v>22</v>
      </c>
      <c r="B588" s="237"/>
      <c r="C588" s="243" t="s">
        <v>1173</v>
      </c>
      <c r="D588" s="366">
        <v>440000</v>
      </c>
    </row>
    <row r="589" spans="1:4" ht="14.25">
      <c r="A589" s="247">
        <v>23</v>
      </c>
      <c r="B589" s="237"/>
      <c r="C589" s="259" t="s">
        <v>1174</v>
      </c>
      <c r="D589" s="366">
        <v>200000</v>
      </c>
    </row>
    <row r="590" spans="1:4" ht="14.25">
      <c r="A590" s="247">
        <v>24</v>
      </c>
      <c r="B590" s="237">
        <v>40399</v>
      </c>
      <c r="C590" s="259" t="s">
        <v>1175</v>
      </c>
      <c r="D590" s="366">
        <v>70000</v>
      </c>
    </row>
    <row r="591" spans="1:4" ht="14.25">
      <c r="A591" s="247">
        <v>25</v>
      </c>
      <c r="B591" s="237"/>
      <c r="C591" s="259" t="s">
        <v>1176</v>
      </c>
      <c r="D591" s="366">
        <v>142000</v>
      </c>
    </row>
    <row r="592" spans="1:4" ht="14.25">
      <c r="A592" s="247">
        <v>26</v>
      </c>
      <c r="B592" s="237">
        <v>40460</v>
      </c>
      <c r="C592" s="247" t="s">
        <v>1177</v>
      </c>
      <c r="D592" s="366">
        <v>605000</v>
      </c>
    </row>
    <row r="593" spans="1:4" ht="14.25">
      <c r="A593" s="247">
        <v>27</v>
      </c>
      <c r="B593" s="237">
        <v>40491</v>
      </c>
      <c r="C593" s="247" t="s">
        <v>1178</v>
      </c>
      <c r="D593" s="366">
        <v>40000</v>
      </c>
    </row>
    <row r="594" spans="1:4" ht="14.25">
      <c r="A594" s="247">
        <v>28</v>
      </c>
      <c r="B594" s="237" t="s">
        <v>427</v>
      </c>
      <c r="C594" s="247" t="s">
        <v>1179</v>
      </c>
      <c r="D594" s="366">
        <v>48000</v>
      </c>
    </row>
    <row r="595" spans="1:4" ht="14.25">
      <c r="A595" s="247">
        <v>29</v>
      </c>
      <c r="B595" s="237"/>
      <c r="C595" s="247" t="s">
        <v>1159</v>
      </c>
      <c r="D595" s="366">
        <v>91000</v>
      </c>
    </row>
    <row r="596" spans="1:4" ht="14.25">
      <c r="A596" s="247">
        <v>30</v>
      </c>
      <c r="B596" s="237" t="s">
        <v>1180</v>
      </c>
      <c r="C596" s="247" t="s">
        <v>1170</v>
      </c>
      <c r="D596" s="366">
        <v>100000</v>
      </c>
    </row>
    <row r="597" spans="1:4" ht="14.25">
      <c r="A597" s="247">
        <v>31</v>
      </c>
      <c r="B597" s="238" t="s">
        <v>1181</v>
      </c>
      <c r="C597" s="247" t="s">
        <v>1182</v>
      </c>
      <c r="D597" s="366">
        <v>2011000</v>
      </c>
    </row>
    <row r="598" spans="1:4" ht="14.25">
      <c r="A598" s="247">
        <v>32</v>
      </c>
      <c r="B598" s="238"/>
      <c r="C598" s="247" t="s">
        <v>1183</v>
      </c>
      <c r="D598" s="366">
        <v>1784000</v>
      </c>
    </row>
    <row r="599" spans="1:4" ht="14.25">
      <c r="A599" s="247">
        <v>33</v>
      </c>
      <c r="B599" s="238"/>
      <c r="C599" s="247" t="s">
        <v>1184</v>
      </c>
      <c r="D599" s="366">
        <v>17129000</v>
      </c>
    </row>
    <row r="600" spans="1:4" ht="14.25">
      <c r="A600" s="247">
        <v>34</v>
      </c>
      <c r="B600" s="237"/>
      <c r="C600" s="247" t="s">
        <v>1185</v>
      </c>
      <c r="D600" s="366">
        <v>550000</v>
      </c>
    </row>
    <row r="601" spans="1:4" ht="14.25">
      <c r="A601" s="247">
        <v>35</v>
      </c>
      <c r="B601" s="237"/>
      <c r="C601" s="247" t="s">
        <v>1186</v>
      </c>
      <c r="D601" s="366">
        <v>250000</v>
      </c>
    </row>
    <row r="602" spans="1:4" ht="14.25">
      <c r="A602" s="247">
        <v>36</v>
      </c>
      <c r="B602" s="237" t="s">
        <v>1187</v>
      </c>
      <c r="C602" s="247" t="s">
        <v>1188</v>
      </c>
      <c r="D602" s="366">
        <v>205000</v>
      </c>
    </row>
    <row r="603" spans="1:4" ht="14.25">
      <c r="A603" s="247">
        <v>37</v>
      </c>
      <c r="B603" s="238"/>
      <c r="C603" s="247" t="s">
        <v>1189</v>
      </c>
      <c r="D603" s="366">
        <v>175000</v>
      </c>
    </row>
    <row r="604" spans="1:4" ht="14.25">
      <c r="A604" s="247">
        <v>38</v>
      </c>
      <c r="B604" s="237" t="s">
        <v>387</v>
      </c>
      <c r="C604" s="247" t="s">
        <v>1190</v>
      </c>
      <c r="D604" s="366">
        <v>582000</v>
      </c>
    </row>
    <row r="605" spans="1:4" ht="14.25">
      <c r="A605" s="247">
        <v>39</v>
      </c>
      <c r="B605" s="238"/>
      <c r="C605" s="247" t="s">
        <v>1191</v>
      </c>
      <c r="D605" s="366">
        <v>225000</v>
      </c>
    </row>
    <row r="606" spans="1:4" ht="14.25">
      <c r="A606" s="247">
        <v>40</v>
      </c>
      <c r="B606" s="238"/>
      <c r="C606" s="243" t="s">
        <v>1192</v>
      </c>
      <c r="D606" s="366">
        <v>22000</v>
      </c>
    </row>
    <row r="607" spans="1:4" ht="14.25">
      <c r="A607" s="247">
        <v>41</v>
      </c>
      <c r="B607" s="237"/>
      <c r="C607" s="259" t="s">
        <v>1193</v>
      </c>
      <c r="D607" s="366">
        <v>205000</v>
      </c>
    </row>
    <row r="608" spans="1:4" ht="14.25">
      <c r="A608" s="247">
        <v>42</v>
      </c>
      <c r="B608" s="238" t="s">
        <v>1194</v>
      </c>
      <c r="C608" s="247" t="s">
        <v>1195</v>
      </c>
      <c r="D608" s="366">
        <v>346000</v>
      </c>
    </row>
    <row r="609" spans="1:4" ht="14.25">
      <c r="A609" s="247">
        <v>43</v>
      </c>
      <c r="B609" s="238"/>
      <c r="C609" s="247" t="s">
        <v>1196</v>
      </c>
      <c r="D609" s="366">
        <v>190000</v>
      </c>
    </row>
    <row r="610" spans="1:4" ht="14.25">
      <c r="A610" s="247">
        <v>44</v>
      </c>
      <c r="B610" s="237"/>
      <c r="C610" s="247" t="s">
        <v>1197</v>
      </c>
      <c r="D610" s="366">
        <v>38000</v>
      </c>
    </row>
    <row r="611" spans="1:4" ht="14.25">
      <c r="A611" s="247">
        <v>45</v>
      </c>
      <c r="B611" s="238"/>
      <c r="C611" s="247" t="s">
        <v>1198</v>
      </c>
      <c r="D611" s="366">
        <v>14000</v>
      </c>
    </row>
    <row r="612" spans="1:4" ht="14.25">
      <c r="A612" s="247">
        <v>46</v>
      </c>
      <c r="B612" s="237" t="s">
        <v>1199</v>
      </c>
      <c r="C612" s="247" t="s">
        <v>1200</v>
      </c>
      <c r="D612" s="366">
        <v>27000</v>
      </c>
    </row>
    <row r="613" spans="1:4" ht="14.25">
      <c r="A613" s="247">
        <v>47</v>
      </c>
      <c r="B613" s="237"/>
      <c r="C613" s="247" t="s">
        <v>1201</v>
      </c>
      <c r="D613" s="366">
        <v>120000</v>
      </c>
    </row>
    <row r="614" spans="1:4" ht="14.25">
      <c r="A614" s="247">
        <v>48</v>
      </c>
      <c r="B614" s="237"/>
      <c r="C614" s="247" t="s">
        <v>1202</v>
      </c>
      <c r="D614" s="366">
        <v>120000</v>
      </c>
    </row>
    <row r="615" spans="1:4" ht="14.25">
      <c r="A615" s="247">
        <v>49</v>
      </c>
      <c r="B615" s="237"/>
      <c r="C615" s="247" t="s">
        <v>1203</v>
      </c>
      <c r="D615" s="366">
        <v>1111000</v>
      </c>
    </row>
    <row r="616" spans="1:4" ht="14.25">
      <c r="A616" s="247">
        <v>50</v>
      </c>
      <c r="B616" s="237" t="s">
        <v>356</v>
      </c>
      <c r="C616" s="247" t="s">
        <v>1204</v>
      </c>
      <c r="D616" s="366">
        <v>170000</v>
      </c>
    </row>
    <row r="617" spans="1:4" ht="14.25">
      <c r="A617" s="247">
        <v>51</v>
      </c>
      <c r="B617" s="237"/>
      <c r="C617" s="243" t="s">
        <v>1205</v>
      </c>
      <c r="D617" s="366">
        <v>18000</v>
      </c>
    </row>
    <row r="618" spans="1:4" ht="14.25">
      <c r="A618" s="247">
        <v>52</v>
      </c>
      <c r="B618" s="237"/>
      <c r="C618" s="243" t="s">
        <v>1206</v>
      </c>
      <c r="D618" s="366">
        <v>48000</v>
      </c>
    </row>
    <row r="619" spans="1:4" ht="14.25">
      <c r="A619" s="247">
        <v>53</v>
      </c>
      <c r="B619" s="238"/>
      <c r="C619" s="243" t="s">
        <v>1207</v>
      </c>
      <c r="D619" s="366">
        <v>40000</v>
      </c>
    </row>
    <row r="620" spans="1:4" ht="14.25">
      <c r="A620" s="247">
        <v>54</v>
      </c>
      <c r="B620" s="237"/>
      <c r="C620" s="243" t="s">
        <v>1208</v>
      </c>
      <c r="D620" s="366">
        <v>45000</v>
      </c>
    </row>
    <row r="621" spans="1:4" ht="14.25">
      <c r="A621" s="247">
        <v>55</v>
      </c>
      <c r="B621" s="237" t="s">
        <v>1209</v>
      </c>
      <c r="C621" s="243" t="s">
        <v>1210</v>
      </c>
      <c r="D621" s="366">
        <v>120000</v>
      </c>
    </row>
    <row r="622" spans="1:4" ht="14.25">
      <c r="A622" s="247">
        <v>56</v>
      </c>
      <c r="B622" s="238"/>
      <c r="C622" s="243" t="s">
        <v>1211</v>
      </c>
      <c r="D622" s="366">
        <v>65000</v>
      </c>
    </row>
    <row r="623" spans="1:4" ht="14.25">
      <c r="A623" s="247">
        <v>57</v>
      </c>
      <c r="B623" s="238"/>
      <c r="C623" s="243" t="s">
        <v>1212</v>
      </c>
      <c r="D623" s="366">
        <v>25000</v>
      </c>
    </row>
    <row r="624" spans="1:4" ht="14.25">
      <c r="A624" s="247">
        <v>58</v>
      </c>
      <c r="B624" s="238"/>
      <c r="C624" s="243" t="s">
        <v>1212</v>
      </c>
      <c r="D624" s="366">
        <v>17000</v>
      </c>
    </row>
    <row r="625" spans="1:4" ht="14.25">
      <c r="A625" s="247">
        <v>59</v>
      </c>
      <c r="B625" s="237"/>
      <c r="C625" s="243" t="s">
        <v>1213</v>
      </c>
      <c r="D625" s="366">
        <v>20000</v>
      </c>
    </row>
    <row r="626" spans="1:4" ht="14.25">
      <c r="A626" s="247">
        <v>60</v>
      </c>
      <c r="B626" s="237"/>
      <c r="C626" s="243" t="s">
        <v>1214</v>
      </c>
      <c r="D626" s="366">
        <v>240000</v>
      </c>
    </row>
    <row r="627" spans="1:4" ht="14.25">
      <c r="A627" s="247">
        <v>61</v>
      </c>
      <c r="B627" s="237"/>
      <c r="C627" s="243" t="s">
        <v>1215</v>
      </c>
      <c r="D627" s="366">
        <v>1300000</v>
      </c>
    </row>
    <row r="628" spans="1:4" ht="14.25">
      <c r="A628" s="247">
        <v>62</v>
      </c>
      <c r="B628" s="238"/>
      <c r="C628" s="243" t="s">
        <v>1216</v>
      </c>
      <c r="D628" s="366">
        <v>190000</v>
      </c>
    </row>
    <row r="629" spans="1:4" ht="14.25">
      <c r="A629" s="247">
        <v>63</v>
      </c>
      <c r="B629" s="238"/>
      <c r="C629" s="247" t="s">
        <v>1217</v>
      </c>
      <c r="D629" s="366">
        <v>9000</v>
      </c>
    </row>
    <row r="630" spans="1:4" ht="14.25">
      <c r="A630" s="247">
        <v>64</v>
      </c>
      <c r="B630" s="237"/>
      <c r="C630" s="247" t="s">
        <v>1218</v>
      </c>
      <c r="D630" s="366">
        <v>402000</v>
      </c>
    </row>
    <row r="631" spans="1:4" ht="14.25">
      <c r="A631" s="247">
        <v>65</v>
      </c>
      <c r="B631" s="237"/>
      <c r="C631" s="247" t="s">
        <v>1219</v>
      </c>
      <c r="D631" s="366">
        <v>7000</v>
      </c>
    </row>
    <row r="632" spans="1:4" ht="14.25">
      <c r="A632" s="247">
        <v>66</v>
      </c>
      <c r="B632" s="238"/>
      <c r="C632" s="247" t="s">
        <v>1220</v>
      </c>
      <c r="D632" s="366">
        <v>20000</v>
      </c>
    </row>
    <row r="633" spans="1:4" ht="14.25">
      <c r="A633" s="247">
        <v>67</v>
      </c>
      <c r="B633" s="237"/>
      <c r="C633" s="247" t="s">
        <v>1221</v>
      </c>
      <c r="D633" s="366">
        <v>25000</v>
      </c>
    </row>
    <row r="634" spans="1:4" ht="14.25">
      <c r="A634" s="247">
        <v>68</v>
      </c>
      <c r="B634" s="237" t="s">
        <v>1222</v>
      </c>
      <c r="C634" s="247" t="s">
        <v>1223</v>
      </c>
      <c r="D634" s="366">
        <v>400000</v>
      </c>
    </row>
    <row r="635" spans="1:4" ht="14.25">
      <c r="A635" s="247">
        <v>69</v>
      </c>
      <c r="B635" s="238"/>
      <c r="C635" s="243" t="s">
        <v>1224</v>
      </c>
      <c r="D635" s="366">
        <v>96000</v>
      </c>
    </row>
    <row r="636" spans="1:4" ht="14.25">
      <c r="A636" s="247">
        <v>70</v>
      </c>
      <c r="B636" s="238"/>
      <c r="C636" s="247" t="s">
        <v>1225</v>
      </c>
      <c r="D636" s="366">
        <v>62000</v>
      </c>
    </row>
    <row r="637" spans="1:4" ht="14.25">
      <c r="A637" s="247">
        <v>71</v>
      </c>
      <c r="B637" s="238"/>
      <c r="C637" s="247" t="s">
        <v>1205</v>
      </c>
      <c r="D637" s="366">
        <v>12000</v>
      </c>
    </row>
    <row r="638" spans="1:4" ht="14.25">
      <c r="A638" s="247">
        <v>72</v>
      </c>
      <c r="B638" s="238"/>
      <c r="C638" s="247" t="s">
        <v>1226</v>
      </c>
      <c r="D638" s="366">
        <v>6000</v>
      </c>
    </row>
    <row r="639" spans="1:4" ht="14.25">
      <c r="A639" s="247">
        <v>73</v>
      </c>
      <c r="B639" s="238"/>
      <c r="C639" s="247" t="s">
        <v>1227</v>
      </c>
      <c r="D639" s="366">
        <v>4278000</v>
      </c>
    </row>
    <row r="640" spans="1:4" ht="14.25">
      <c r="A640" s="247">
        <v>74</v>
      </c>
      <c r="B640" s="238"/>
      <c r="C640" s="247" t="s">
        <v>1228</v>
      </c>
      <c r="D640" s="366">
        <v>173000</v>
      </c>
    </row>
    <row r="641" spans="1:4" ht="14.25">
      <c r="A641" s="247">
        <v>75</v>
      </c>
      <c r="B641" s="238" t="s">
        <v>1229</v>
      </c>
      <c r="C641" s="247" t="s">
        <v>765</v>
      </c>
      <c r="D641" s="366">
        <v>150000</v>
      </c>
    </row>
    <row r="642" spans="1:4" ht="14.25">
      <c r="A642" s="247">
        <v>76</v>
      </c>
      <c r="B642" s="238"/>
      <c r="C642" s="247" t="s">
        <v>1230</v>
      </c>
      <c r="D642" s="366">
        <v>50000</v>
      </c>
    </row>
    <row r="643" spans="1:4" ht="14.25">
      <c r="A643" s="247">
        <v>77</v>
      </c>
      <c r="B643" s="238"/>
      <c r="C643" s="247" t="s">
        <v>1231</v>
      </c>
      <c r="D643" s="366">
        <v>75000</v>
      </c>
    </row>
    <row r="644" spans="1:4" ht="14.25">
      <c r="A644" s="247">
        <v>78</v>
      </c>
      <c r="B644" s="238"/>
      <c r="C644" s="247" t="s">
        <v>1232</v>
      </c>
      <c r="D644" s="366">
        <v>180000</v>
      </c>
    </row>
    <row r="645" spans="1:4" ht="14.25">
      <c r="A645" s="247">
        <v>79</v>
      </c>
      <c r="B645" s="238"/>
      <c r="C645" s="247" t="s">
        <v>1233</v>
      </c>
      <c r="D645" s="366">
        <v>410000</v>
      </c>
    </row>
    <row r="646" spans="1:4" ht="14.25">
      <c r="A646" s="247">
        <v>80</v>
      </c>
      <c r="B646" s="238"/>
      <c r="C646" s="247" t="s">
        <v>1234</v>
      </c>
      <c r="D646" s="366">
        <v>14000</v>
      </c>
    </row>
    <row r="647" spans="1:4" ht="14.25">
      <c r="A647" s="247">
        <v>81</v>
      </c>
      <c r="B647" s="238"/>
      <c r="C647" s="247" t="s">
        <v>1235</v>
      </c>
      <c r="D647" s="366">
        <v>5000</v>
      </c>
    </row>
    <row r="648" spans="1:4" ht="14.25">
      <c r="A648" s="247">
        <v>82</v>
      </c>
      <c r="B648" s="238"/>
      <c r="C648" s="247" t="s">
        <v>1236</v>
      </c>
      <c r="D648" s="366">
        <v>72000</v>
      </c>
    </row>
    <row r="649" spans="1:4" ht="14.25">
      <c r="A649" s="247">
        <v>83</v>
      </c>
      <c r="B649" s="238"/>
      <c r="C649" s="247" t="s">
        <v>1237</v>
      </c>
      <c r="D649" s="366">
        <v>25000</v>
      </c>
    </row>
    <row r="650" spans="1:4" ht="14.25">
      <c r="A650" s="247">
        <v>84</v>
      </c>
      <c r="B650" s="238"/>
      <c r="C650" s="247" t="s">
        <v>1238</v>
      </c>
      <c r="D650" s="366">
        <v>310000</v>
      </c>
    </row>
    <row r="651" spans="1:4" ht="14.25">
      <c r="A651" s="247">
        <v>85</v>
      </c>
      <c r="B651" s="238"/>
      <c r="C651" s="247" t="s">
        <v>1239</v>
      </c>
      <c r="D651" s="366">
        <v>280000</v>
      </c>
    </row>
    <row r="652" spans="1:4" ht="14.25">
      <c r="A652" s="247">
        <v>86</v>
      </c>
      <c r="B652" s="238"/>
      <c r="C652" s="259" t="s">
        <v>1228</v>
      </c>
      <c r="D652" s="366">
        <v>255000</v>
      </c>
    </row>
    <row r="653" spans="1:4" ht="14.25">
      <c r="A653" s="247">
        <v>87</v>
      </c>
      <c r="B653" s="238"/>
      <c r="C653" s="247" t="s">
        <v>1240</v>
      </c>
      <c r="D653" s="366">
        <v>27000</v>
      </c>
    </row>
    <row r="654" spans="1:4" ht="14.25">
      <c r="A654" s="247">
        <v>88</v>
      </c>
      <c r="B654" s="238"/>
      <c r="C654" s="247" t="s">
        <v>1241</v>
      </c>
      <c r="D654" s="366">
        <v>134500</v>
      </c>
    </row>
    <row r="655" spans="1:4" ht="14.25">
      <c r="A655" s="247">
        <v>89</v>
      </c>
      <c r="B655" s="238"/>
      <c r="C655" s="242" t="s">
        <v>1242</v>
      </c>
      <c r="D655" s="366">
        <v>50000</v>
      </c>
    </row>
    <row r="656" spans="1:4" ht="14.25">
      <c r="A656" s="247">
        <v>90</v>
      </c>
      <c r="B656" s="238"/>
      <c r="C656" s="259" t="s">
        <v>1243</v>
      </c>
      <c r="D656" s="366">
        <v>1300000</v>
      </c>
    </row>
    <row r="657" spans="1:4" ht="14.25">
      <c r="A657" s="247">
        <v>91</v>
      </c>
      <c r="B657" s="238" t="s">
        <v>360</v>
      </c>
      <c r="C657" s="259" t="s">
        <v>1244</v>
      </c>
      <c r="D657" s="366">
        <v>4893000</v>
      </c>
    </row>
    <row r="658" spans="1:4" ht="14.25">
      <c r="A658" s="247">
        <v>92</v>
      </c>
      <c r="B658" s="238"/>
      <c r="C658" s="259" t="s">
        <v>1245</v>
      </c>
      <c r="D658" s="366">
        <v>100000</v>
      </c>
    </row>
    <row r="659" spans="1:4" ht="14.25">
      <c r="A659" s="247">
        <v>93</v>
      </c>
      <c r="B659" s="238"/>
      <c r="C659" s="243" t="s">
        <v>1246</v>
      </c>
      <c r="D659" s="366">
        <v>55000</v>
      </c>
    </row>
    <row r="660" spans="1:4" ht="14.25">
      <c r="A660" s="247">
        <v>94</v>
      </c>
      <c r="B660" s="238"/>
      <c r="C660" s="243" t="s">
        <v>1247</v>
      </c>
      <c r="D660" s="366">
        <v>20000</v>
      </c>
    </row>
    <row r="661" spans="1:4" ht="14.25">
      <c r="A661" s="247">
        <v>95</v>
      </c>
      <c r="B661" s="238"/>
      <c r="C661" s="243" t="s">
        <v>1248</v>
      </c>
      <c r="D661" s="366">
        <v>442000</v>
      </c>
    </row>
    <row r="662" spans="1:4" ht="14.25">
      <c r="A662" s="247">
        <v>96</v>
      </c>
      <c r="B662" s="238"/>
      <c r="C662" s="243" t="s">
        <v>1249</v>
      </c>
      <c r="D662" s="366">
        <v>70000</v>
      </c>
    </row>
    <row r="663" spans="1:4" ht="14.25">
      <c r="A663" s="247">
        <v>97</v>
      </c>
      <c r="B663" s="238"/>
      <c r="C663" s="247" t="s">
        <v>1250</v>
      </c>
      <c r="D663" s="366">
        <v>480000</v>
      </c>
    </row>
    <row r="664" spans="1:4" ht="14.25">
      <c r="A664" s="247">
        <v>98</v>
      </c>
      <c r="B664" s="238"/>
      <c r="C664" s="243" t="s">
        <v>1251</v>
      </c>
      <c r="D664" s="366">
        <v>910000</v>
      </c>
    </row>
    <row r="665" spans="1:4" ht="14.25">
      <c r="A665" s="247">
        <v>99</v>
      </c>
      <c r="B665" s="238"/>
      <c r="C665" s="243" t="s">
        <v>1252</v>
      </c>
      <c r="D665" s="366">
        <v>240000</v>
      </c>
    </row>
    <row r="666" spans="1:4" ht="14.25">
      <c r="A666" s="247">
        <v>100</v>
      </c>
      <c r="B666" s="238"/>
      <c r="C666" s="243" t="s">
        <v>1253</v>
      </c>
      <c r="D666" s="367">
        <v>500000</v>
      </c>
    </row>
    <row r="667" spans="1:4" ht="14.25">
      <c r="A667" s="247">
        <v>101</v>
      </c>
      <c r="B667" s="238"/>
      <c r="C667" s="247" t="s">
        <v>1223</v>
      </c>
      <c r="D667" s="366">
        <v>366000</v>
      </c>
    </row>
    <row r="668" spans="1:4" ht="14.25">
      <c r="A668" s="247">
        <v>102</v>
      </c>
      <c r="B668" s="238"/>
      <c r="C668" s="300" t="s">
        <v>1254</v>
      </c>
      <c r="D668" s="367">
        <v>32000</v>
      </c>
    </row>
    <row r="669" spans="1:4" ht="14.25">
      <c r="A669" s="247">
        <v>103</v>
      </c>
      <c r="B669" s="238"/>
      <c r="C669" s="247" t="s">
        <v>1255</v>
      </c>
      <c r="D669" s="366">
        <v>4000000</v>
      </c>
    </row>
    <row r="670" spans="1:4" ht="14.25">
      <c r="A670" s="247">
        <v>104</v>
      </c>
      <c r="B670" s="238"/>
      <c r="C670" s="247" t="s">
        <v>1228</v>
      </c>
      <c r="D670" s="366">
        <v>23000</v>
      </c>
    </row>
    <row r="671" spans="1:4" ht="14.25">
      <c r="A671" s="247">
        <v>105</v>
      </c>
      <c r="B671" s="238"/>
      <c r="C671" s="247" t="s">
        <v>1256</v>
      </c>
      <c r="D671" s="366">
        <v>30000</v>
      </c>
    </row>
    <row r="672" spans="1:4" ht="14.25">
      <c r="A672" s="247">
        <v>106</v>
      </c>
      <c r="B672" s="238"/>
      <c r="C672" s="247" t="s">
        <v>1257</v>
      </c>
      <c r="D672" s="366">
        <v>228000</v>
      </c>
    </row>
    <row r="673" spans="1:4" ht="14.25">
      <c r="A673" s="247">
        <v>107</v>
      </c>
      <c r="B673" s="238"/>
      <c r="C673" s="247" t="s">
        <v>1258</v>
      </c>
      <c r="D673" s="366">
        <v>125000</v>
      </c>
    </row>
    <row r="674" spans="1:4" ht="14.25">
      <c r="A674" s="247">
        <v>108</v>
      </c>
      <c r="B674" s="238"/>
      <c r="C674" s="247" t="s">
        <v>1259</v>
      </c>
      <c r="D674" s="366">
        <v>1682000</v>
      </c>
    </row>
    <row r="675" spans="1:4" ht="14.25">
      <c r="A675" s="247">
        <v>109</v>
      </c>
      <c r="B675" s="238"/>
      <c r="C675" s="247" t="s">
        <v>1260</v>
      </c>
      <c r="D675" s="366">
        <v>146000</v>
      </c>
    </row>
    <row r="676" spans="1:4" ht="14.25">
      <c r="A676" s="247">
        <v>110</v>
      </c>
      <c r="B676" s="359"/>
      <c r="C676" s="247" t="s">
        <v>1259</v>
      </c>
      <c r="D676" s="366">
        <v>1036000</v>
      </c>
    </row>
    <row r="677" spans="1:4" ht="14.25">
      <c r="A677" s="247">
        <v>111</v>
      </c>
      <c r="B677" s="359"/>
      <c r="C677" s="247" t="s">
        <v>1261</v>
      </c>
      <c r="D677" s="366">
        <v>1138000</v>
      </c>
    </row>
    <row r="678" spans="1:4" ht="14.25">
      <c r="A678" s="247">
        <v>112</v>
      </c>
      <c r="B678" s="359"/>
      <c r="C678" s="247" t="s">
        <v>1262</v>
      </c>
      <c r="D678" s="366">
        <v>230000</v>
      </c>
    </row>
    <row r="679" spans="1:4" ht="14.25">
      <c r="A679" s="247">
        <v>113</v>
      </c>
      <c r="B679" s="359"/>
      <c r="C679" s="247" t="s">
        <v>1263</v>
      </c>
      <c r="D679" s="366">
        <v>4014000</v>
      </c>
    </row>
    <row r="680" spans="1:4" ht="14.25">
      <c r="A680" s="247">
        <v>114</v>
      </c>
      <c r="B680" s="359"/>
      <c r="C680" s="247" t="s">
        <v>1264</v>
      </c>
      <c r="D680" s="366">
        <v>3900000</v>
      </c>
    </row>
    <row r="681" spans="1:4" ht="14.25">
      <c r="A681" s="247">
        <v>115</v>
      </c>
      <c r="B681" s="359"/>
      <c r="C681" s="259" t="s">
        <v>1265</v>
      </c>
      <c r="D681" s="366">
        <v>4000000</v>
      </c>
    </row>
    <row r="682" spans="1:4" ht="14.25">
      <c r="A682" s="247">
        <v>116</v>
      </c>
      <c r="B682" s="359"/>
      <c r="C682" s="259" t="s">
        <v>1266</v>
      </c>
      <c r="D682" s="366">
        <v>230000</v>
      </c>
    </row>
    <row r="683" spans="1:4" ht="14.25">
      <c r="A683" s="247">
        <v>117</v>
      </c>
      <c r="B683" s="359"/>
      <c r="C683" s="259" t="s">
        <v>1267</v>
      </c>
      <c r="D683" s="366">
        <v>912000</v>
      </c>
    </row>
    <row r="684" spans="1:4" ht="14.25">
      <c r="A684" s="247">
        <v>118</v>
      </c>
      <c r="B684" s="359"/>
      <c r="C684" s="259" t="s">
        <v>1268</v>
      </c>
      <c r="D684" s="366">
        <v>304000</v>
      </c>
    </row>
    <row r="685" spans="1:4" ht="14.25">
      <c r="A685" s="247">
        <v>119</v>
      </c>
      <c r="B685" s="359"/>
      <c r="C685" s="259" t="s">
        <v>1269</v>
      </c>
      <c r="D685" s="366">
        <v>230000</v>
      </c>
    </row>
    <row r="686" spans="1:4" ht="14.25">
      <c r="A686" s="247">
        <v>120</v>
      </c>
      <c r="B686" s="359"/>
      <c r="C686" s="259" t="s">
        <v>1270</v>
      </c>
      <c r="D686" s="366">
        <v>236000</v>
      </c>
    </row>
    <row r="687" spans="1:4" ht="14.25">
      <c r="A687" s="247">
        <v>121</v>
      </c>
      <c r="B687" s="359"/>
      <c r="C687" s="259" t="s">
        <v>1257</v>
      </c>
      <c r="D687" s="366">
        <v>228000</v>
      </c>
    </row>
    <row r="688" spans="1:4" ht="14.25">
      <c r="A688" s="247">
        <v>122</v>
      </c>
      <c r="B688" s="359"/>
      <c r="C688" s="259" t="s">
        <v>1271</v>
      </c>
      <c r="D688" s="366">
        <v>125000</v>
      </c>
    </row>
    <row r="689" spans="1:4" ht="14.25">
      <c r="A689" s="247">
        <v>123</v>
      </c>
      <c r="B689" s="359"/>
      <c r="C689" s="259" t="s">
        <v>1272</v>
      </c>
      <c r="D689" s="366">
        <v>690000</v>
      </c>
    </row>
    <row r="690" spans="1:4" ht="14.25">
      <c r="A690" s="247">
        <v>124</v>
      </c>
      <c r="B690" s="359"/>
      <c r="C690" s="259" t="s">
        <v>1273</v>
      </c>
      <c r="D690" s="366">
        <v>94000</v>
      </c>
    </row>
    <row r="691" spans="1:4" ht="14.25">
      <c r="A691" s="247">
        <v>125</v>
      </c>
      <c r="B691" s="359"/>
      <c r="C691" s="259" t="s">
        <v>1270</v>
      </c>
      <c r="D691" s="366">
        <v>354000</v>
      </c>
    </row>
    <row r="692" spans="1:4" ht="14.25">
      <c r="A692" s="247">
        <v>126</v>
      </c>
      <c r="B692" s="359"/>
      <c r="C692" s="259" t="s">
        <v>1274</v>
      </c>
      <c r="D692" s="366">
        <v>561000</v>
      </c>
    </row>
    <row r="693" spans="1:4" ht="14.25">
      <c r="A693" s="247">
        <v>127</v>
      </c>
      <c r="B693" s="359"/>
      <c r="C693" s="247" t="s">
        <v>1275</v>
      </c>
      <c r="D693" s="366">
        <v>90000</v>
      </c>
    </row>
    <row r="694" spans="1:4" ht="14.25">
      <c r="A694" s="247">
        <v>128</v>
      </c>
      <c r="B694" s="238"/>
      <c r="C694" s="247" t="s">
        <v>1276</v>
      </c>
      <c r="D694" s="366">
        <v>180000</v>
      </c>
    </row>
    <row r="695" spans="1:4" ht="14.25">
      <c r="A695" s="247">
        <v>129</v>
      </c>
      <c r="B695" s="359"/>
      <c r="C695" s="247" t="s">
        <v>1277</v>
      </c>
      <c r="D695" s="366">
        <v>60000</v>
      </c>
    </row>
    <row r="696" spans="1:4" ht="14.25">
      <c r="A696" s="247">
        <v>130</v>
      </c>
      <c r="B696" s="359"/>
      <c r="C696" s="247" t="s">
        <v>1278</v>
      </c>
      <c r="D696" s="366">
        <v>30000</v>
      </c>
    </row>
    <row r="697" spans="1:4" ht="14.25">
      <c r="A697" s="247">
        <v>131</v>
      </c>
      <c r="B697" s="359"/>
      <c r="C697" s="247" t="s">
        <v>1279</v>
      </c>
      <c r="D697" s="366">
        <v>45000</v>
      </c>
    </row>
    <row r="698" spans="1:4" ht="14.25">
      <c r="A698" s="247">
        <v>132</v>
      </c>
      <c r="B698" s="359"/>
      <c r="C698" s="247" t="s">
        <v>1280</v>
      </c>
      <c r="D698" s="366">
        <v>30000</v>
      </c>
    </row>
    <row r="699" spans="1:4" ht="14.25">
      <c r="A699" s="247">
        <v>133</v>
      </c>
      <c r="B699" s="238"/>
      <c r="C699" s="247" t="s">
        <v>1281</v>
      </c>
      <c r="D699" s="366">
        <v>50000</v>
      </c>
    </row>
    <row r="700" spans="1:4" ht="14.25">
      <c r="A700" s="247">
        <v>134</v>
      </c>
      <c r="B700" s="359"/>
      <c r="C700" s="247" t="s">
        <v>1282</v>
      </c>
      <c r="D700" s="366">
        <v>20000</v>
      </c>
    </row>
    <row r="701" spans="1:4" ht="14.25">
      <c r="A701" s="247">
        <v>135</v>
      </c>
      <c r="B701" s="360"/>
      <c r="C701" s="247" t="s">
        <v>1283</v>
      </c>
      <c r="D701" s="366">
        <v>64000</v>
      </c>
    </row>
    <row r="702" spans="1:4" ht="14.25">
      <c r="A702" s="247">
        <v>136</v>
      </c>
      <c r="B702" s="360"/>
      <c r="C702" s="247" t="s">
        <v>1284</v>
      </c>
      <c r="D702" s="366">
        <v>50000</v>
      </c>
    </row>
    <row r="703" spans="1:4" ht="14.25">
      <c r="A703" s="247">
        <v>137</v>
      </c>
      <c r="B703" s="360"/>
      <c r="C703" s="247" t="s">
        <v>1285</v>
      </c>
      <c r="D703" s="366">
        <v>360000</v>
      </c>
    </row>
    <row r="704" spans="1:4" ht="14.25">
      <c r="A704" s="247">
        <v>138</v>
      </c>
      <c r="B704" s="238"/>
      <c r="C704" s="243" t="s">
        <v>1286</v>
      </c>
      <c r="D704" s="367">
        <v>55000</v>
      </c>
    </row>
    <row r="705" spans="1:4" ht="14.25">
      <c r="A705" s="247">
        <v>139</v>
      </c>
      <c r="B705" s="238"/>
      <c r="C705" s="243" t="s">
        <v>1287</v>
      </c>
      <c r="D705" s="367">
        <v>360000</v>
      </c>
    </row>
    <row r="706" spans="1:4" ht="14.25">
      <c r="A706" s="247">
        <v>140</v>
      </c>
      <c r="B706" s="238" t="s">
        <v>374</v>
      </c>
      <c r="C706" s="259" t="s">
        <v>1288</v>
      </c>
      <c r="D706" s="367">
        <v>200000</v>
      </c>
    </row>
    <row r="707" spans="1:4" ht="14.25">
      <c r="A707" s="247">
        <v>141</v>
      </c>
      <c r="B707" s="238"/>
      <c r="C707" s="243" t="s">
        <v>1289</v>
      </c>
      <c r="D707" s="367">
        <v>75000</v>
      </c>
    </row>
    <row r="708" spans="1:4" ht="14.25">
      <c r="A708" s="247">
        <v>142</v>
      </c>
      <c r="B708" s="238"/>
      <c r="C708" s="243" t="s">
        <v>1290</v>
      </c>
      <c r="D708" s="367">
        <v>97000000</v>
      </c>
    </row>
    <row r="709" spans="1:4" ht="14.25">
      <c r="A709" s="247">
        <v>143</v>
      </c>
      <c r="B709" s="238"/>
      <c r="C709" s="243" t="s">
        <v>1291</v>
      </c>
      <c r="D709" s="367"/>
    </row>
    <row r="710" spans="1:4" ht="15">
      <c r="A710" s="292"/>
      <c r="B710" s="345"/>
      <c r="C710" s="248" t="s">
        <v>1292</v>
      </c>
      <c r="D710" s="249">
        <f>SUM(D567:D709)</f>
        <v>201487500</v>
      </c>
    </row>
    <row r="711" spans="1:4" ht="14.25">
      <c r="A711" s="247">
        <v>1</v>
      </c>
      <c r="B711" s="364">
        <v>40188</v>
      </c>
      <c r="C711" s="235" t="s">
        <v>1281</v>
      </c>
      <c r="D711" s="365">
        <v>10000</v>
      </c>
    </row>
    <row r="712" spans="1:4" ht="14.25">
      <c r="A712" s="247">
        <v>2</v>
      </c>
      <c r="B712" s="237"/>
      <c r="C712" s="247" t="s">
        <v>1293</v>
      </c>
      <c r="D712" s="366">
        <v>50000</v>
      </c>
    </row>
    <row r="713" spans="1:4" ht="14.25">
      <c r="A713" s="247">
        <v>3</v>
      </c>
      <c r="B713" s="237"/>
      <c r="C713" s="247" t="s">
        <v>1294</v>
      </c>
      <c r="D713" s="366">
        <v>6000</v>
      </c>
    </row>
    <row r="714" spans="1:4" ht="14.25">
      <c r="A714" s="247">
        <v>4</v>
      </c>
      <c r="B714" s="237"/>
      <c r="C714" s="247" t="s">
        <v>1295</v>
      </c>
      <c r="D714" s="366">
        <v>4278000</v>
      </c>
    </row>
    <row r="715" spans="1:4" ht="14.25">
      <c r="A715" s="247">
        <v>5</v>
      </c>
      <c r="B715" s="237"/>
      <c r="C715" s="247" t="s">
        <v>1296</v>
      </c>
      <c r="D715" s="366">
        <v>1051000</v>
      </c>
    </row>
    <row r="716" spans="1:4" ht="14.25">
      <c r="A716" s="247">
        <v>6</v>
      </c>
      <c r="B716" s="237">
        <v>40247</v>
      </c>
      <c r="C716" s="247" t="s">
        <v>1297</v>
      </c>
      <c r="D716" s="366">
        <v>2180000</v>
      </c>
    </row>
    <row r="717" spans="1:4" ht="14.25">
      <c r="A717" s="247">
        <v>7</v>
      </c>
      <c r="B717" s="237"/>
      <c r="C717" s="247" t="s">
        <v>1298</v>
      </c>
      <c r="D717" s="366">
        <v>450000</v>
      </c>
    </row>
    <row r="718" spans="1:4" ht="14.25">
      <c r="A718" s="247">
        <v>8</v>
      </c>
      <c r="B718" s="237"/>
      <c r="C718" s="247" t="s">
        <v>1299</v>
      </c>
      <c r="D718" s="366">
        <v>300000</v>
      </c>
    </row>
    <row r="719" spans="1:4" ht="14.25">
      <c r="A719" s="247">
        <v>9</v>
      </c>
      <c r="B719" s="237"/>
      <c r="C719" s="247" t="s">
        <v>1300</v>
      </c>
      <c r="D719" s="366">
        <v>200000</v>
      </c>
    </row>
    <row r="720" spans="1:4" ht="14.25">
      <c r="A720" s="247">
        <v>10</v>
      </c>
      <c r="B720" s="237"/>
      <c r="C720" s="247" t="s">
        <v>1301</v>
      </c>
      <c r="D720" s="366">
        <v>200000</v>
      </c>
    </row>
    <row r="721" spans="1:4" ht="14.25">
      <c r="A721" s="247">
        <v>11</v>
      </c>
      <c r="B721" s="237">
        <v>40308</v>
      </c>
      <c r="C721" s="247" t="s">
        <v>1302</v>
      </c>
      <c r="D721" s="366">
        <v>55000</v>
      </c>
    </row>
    <row r="722" spans="1:4" ht="14.25">
      <c r="A722" s="247">
        <v>12</v>
      </c>
      <c r="B722" s="237">
        <v>40369</v>
      </c>
      <c r="C722" s="247" t="s">
        <v>1303</v>
      </c>
      <c r="D722" s="366">
        <v>14000</v>
      </c>
    </row>
    <row r="723" spans="1:4" ht="14.25">
      <c r="A723" s="247">
        <v>13</v>
      </c>
      <c r="B723" s="237"/>
      <c r="C723" s="247" t="s">
        <v>1304</v>
      </c>
      <c r="D723" s="366">
        <v>4000</v>
      </c>
    </row>
    <row r="724" spans="1:4" ht="14.25">
      <c r="A724" s="247">
        <v>14</v>
      </c>
      <c r="B724" s="237"/>
      <c r="C724" s="247" t="s">
        <v>1305</v>
      </c>
      <c r="D724" s="366">
        <v>20000</v>
      </c>
    </row>
    <row r="725" spans="1:4" ht="14.25">
      <c r="A725" s="247">
        <v>15</v>
      </c>
      <c r="B725" s="237">
        <v>40400</v>
      </c>
      <c r="C725" s="243" t="s">
        <v>1306</v>
      </c>
      <c r="D725" s="366">
        <v>100000</v>
      </c>
    </row>
    <row r="726" spans="1:4" ht="14.25">
      <c r="A726" s="247">
        <v>16</v>
      </c>
      <c r="B726" s="237"/>
      <c r="C726" s="259" t="s">
        <v>1307</v>
      </c>
      <c r="D726" s="366">
        <v>1430000</v>
      </c>
    </row>
    <row r="727" spans="1:4" ht="14.25">
      <c r="A727" s="247">
        <v>17</v>
      </c>
      <c r="B727" s="237">
        <v>40431</v>
      </c>
      <c r="C727" s="247" t="s">
        <v>1308</v>
      </c>
      <c r="D727" s="366">
        <v>54000</v>
      </c>
    </row>
    <row r="728" spans="1:4" ht="14.25">
      <c r="A728" s="247">
        <v>18</v>
      </c>
      <c r="B728" s="237"/>
      <c r="C728" s="247" t="s">
        <v>1309</v>
      </c>
      <c r="D728" s="366">
        <v>10000</v>
      </c>
    </row>
    <row r="729" spans="1:4" ht="14.25">
      <c r="A729" s="247">
        <v>19</v>
      </c>
      <c r="B729" s="238" t="s">
        <v>1310</v>
      </c>
      <c r="C729" s="247" t="s">
        <v>1311</v>
      </c>
      <c r="D729" s="366">
        <v>20000</v>
      </c>
    </row>
    <row r="730" spans="1:4" ht="14.25">
      <c r="A730" s="247">
        <v>20</v>
      </c>
      <c r="B730" s="237" t="s">
        <v>377</v>
      </c>
      <c r="C730" s="243" t="s">
        <v>1312</v>
      </c>
      <c r="D730" s="366">
        <v>10000</v>
      </c>
    </row>
    <row r="731" spans="1:4" ht="14.25">
      <c r="A731" s="247">
        <v>21</v>
      </c>
      <c r="B731" s="237"/>
      <c r="C731" s="243" t="s">
        <v>0</v>
      </c>
      <c r="D731" s="366">
        <v>70000</v>
      </c>
    </row>
    <row r="732" spans="1:4" ht="14.25">
      <c r="A732" s="247">
        <v>22</v>
      </c>
      <c r="B732" s="238" t="s">
        <v>1</v>
      </c>
      <c r="C732" s="247" t="s">
        <v>2</v>
      </c>
      <c r="D732" s="366">
        <v>25000</v>
      </c>
    </row>
    <row r="733" spans="1:4" ht="14.25">
      <c r="A733" s="247">
        <v>23</v>
      </c>
      <c r="B733" s="237" t="s">
        <v>3</v>
      </c>
      <c r="C733" s="243" t="s">
        <v>4</v>
      </c>
      <c r="D733" s="366">
        <v>860000</v>
      </c>
    </row>
    <row r="734" spans="1:4" ht="15">
      <c r="A734" s="292"/>
      <c r="B734" s="345"/>
      <c r="C734" s="248" t="s">
        <v>5</v>
      </c>
      <c r="D734" s="249">
        <f>SUM(D711:D733)</f>
        <v>11397000</v>
      </c>
    </row>
    <row r="735" spans="1:4" ht="14.25">
      <c r="A735" s="247">
        <v>1</v>
      </c>
      <c r="B735" s="250">
        <v>40220</v>
      </c>
      <c r="C735" s="300" t="s">
        <v>6</v>
      </c>
      <c r="D735" s="251">
        <v>12000</v>
      </c>
    </row>
    <row r="736" spans="1:4" ht="14.25">
      <c r="A736" s="247">
        <v>2</v>
      </c>
      <c r="B736" s="250">
        <v>40248</v>
      </c>
      <c r="C736" s="300" t="s">
        <v>7</v>
      </c>
      <c r="D736" s="251">
        <v>48000</v>
      </c>
    </row>
    <row r="737" spans="1:4" ht="14.25">
      <c r="A737" s="247">
        <v>3</v>
      </c>
      <c r="B737" s="246"/>
      <c r="C737" s="247" t="s">
        <v>8</v>
      </c>
      <c r="D737" s="366">
        <v>800000</v>
      </c>
    </row>
    <row r="738" spans="1:4" ht="14.25">
      <c r="A738" s="247">
        <v>4</v>
      </c>
      <c r="B738" s="238" t="s">
        <v>9</v>
      </c>
      <c r="C738" s="247" t="s">
        <v>10</v>
      </c>
      <c r="D738" s="366">
        <v>700000</v>
      </c>
    </row>
    <row r="739" spans="1:4" ht="14.25">
      <c r="A739" s="247">
        <v>5</v>
      </c>
      <c r="B739" s="250" t="s">
        <v>11</v>
      </c>
      <c r="C739" s="300" t="s">
        <v>12</v>
      </c>
      <c r="D739" s="251">
        <v>32000</v>
      </c>
    </row>
    <row r="740" spans="1:4" ht="14.25">
      <c r="A740" s="247">
        <v>6</v>
      </c>
      <c r="B740" s="250"/>
      <c r="C740" s="300" t="s">
        <v>13</v>
      </c>
      <c r="D740" s="251">
        <v>20000</v>
      </c>
    </row>
    <row r="741" spans="1:4" ht="14.25">
      <c r="A741" s="247">
        <v>7</v>
      </c>
      <c r="B741" s="250"/>
      <c r="C741" s="300" t="s">
        <v>14</v>
      </c>
      <c r="D741" s="251">
        <v>465000</v>
      </c>
    </row>
    <row r="742" spans="1:4" ht="14.25">
      <c r="A742" s="247">
        <v>8</v>
      </c>
      <c r="B742" s="250"/>
      <c r="C742" s="300" t="s">
        <v>15</v>
      </c>
      <c r="D742" s="251">
        <v>85000</v>
      </c>
    </row>
    <row r="743" spans="1:4" ht="14.25">
      <c r="A743" s="247">
        <v>9</v>
      </c>
      <c r="B743" s="250" t="s">
        <v>382</v>
      </c>
      <c r="C743" s="300" t="s">
        <v>16</v>
      </c>
      <c r="D743" s="251">
        <v>30000</v>
      </c>
    </row>
    <row r="744" spans="1:4" ht="15">
      <c r="A744" s="292"/>
      <c r="B744" s="345"/>
      <c r="C744" s="248" t="s">
        <v>17</v>
      </c>
      <c r="D744" s="249">
        <f>SUM(D735:D743)</f>
        <v>2192000</v>
      </c>
    </row>
    <row r="745" spans="1:4" ht="14.25">
      <c r="A745" s="247">
        <v>1</v>
      </c>
      <c r="B745" s="237">
        <v>40221</v>
      </c>
      <c r="C745" s="300" t="s">
        <v>18</v>
      </c>
      <c r="D745" s="240">
        <v>204000</v>
      </c>
    </row>
    <row r="746" spans="1:4" ht="14.25">
      <c r="A746" s="247">
        <v>2</v>
      </c>
      <c r="B746" s="237">
        <v>40371</v>
      </c>
      <c r="C746" s="300" t="s">
        <v>19</v>
      </c>
      <c r="D746" s="240">
        <v>2000</v>
      </c>
    </row>
    <row r="747" spans="1:4" ht="14.25">
      <c r="A747" s="247"/>
      <c r="B747" s="246" t="s">
        <v>20</v>
      </c>
      <c r="C747" s="300" t="s">
        <v>21</v>
      </c>
      <c r="D747" s="241"/>
    </row>
    <row r="748" spans="1:4" ht="14.25">
      <c r="A748" s="247">
        <v>3</v>
      </c>
      <c r="B748" s="238"/>
      <c r="C748" s="300" t="s">
        <v>22</v>
      </c>
      <c r="D748" s="240">
        <v>162000</v>
      </c>
    </row>
    <row r="749" spans="1:4" ht="14.25">
      <c r="A749" s="247">
        <v>4</v>
      </c>
      <c r="B749" s="238"/>
      <c r="C749" s="300" t="s">
        <v>23</v>
      </c>
      <c r="D749" s="240">
        <v>5000</v>
      </c>
    </row>
    <row r="750" spans="1:4" ht="14.25">
      <c r="A750" s="247">
        <v>5</v>
      </c>
      <c r="B750" s="238"/>
      <c r="C750" s="300" t="s">
        <v>24</v>
      </c>
      <c r="D750" s="240">
        <v>6000</v>
      </c>
    </row>
    <row r="751" spans="1:4" ht="14.25">
      <c r="A751" s="247">
        <v>6</v>
      </c>
      <c r="B751" s="238"/>
      <c r="C751" s="300" t="s">
        <v>25</v>
      </c>
      <c r="D751" s="240">
        <v>7000</v>
      </c>
    </row>
    <row r="752" spans="1:4" ht="14.25">
      <c r="A752" s="247">
        <v>7</v>
      </c>
      <c r="B752" s="238"/>
      <c r="C752" s="300" t="s">
        <v>26</v>
      </c>
      <c r="D752" s="240">
        <v>25000</v>
      </c>
    </row>
    <row r="753" spans="1:4" ht="14.25">
      <c r="A753" s="247">
        <v>8</v>
      </c>
      <c r="B753" s="238"/>
      <c r="C753" s="300" t="s">
        <v>27</v>
      </c>
      <c r="D753" s="240">
        <v>205000</v>
      </c>
    </row>
    <row r="754" spans="1:4" ht="14.25">
      <c r="A754" s="247">
        <v>9</v>
      </c>
      <c r="B754" s="238" t="s">
        <v>28</v>
      </c>
      <c r="C754" s="300" t="s">
        <v>29</v>
      </c>
      <c r="D754" s="240">
        <v>10000</v>
      </c>
    </row>
    <row r="755" spans="1:4" ht="14.25">
      <c r="A755" s="247"/>
      <c r="B755" s="246" t="s">
        <v>30</v>
      </c>
      <c r="C755" s="300" t="s">
        <v>21</v>
      </c>
      <c r="D755" s="240"/>
    </row>
    <row r="756" spans="1:4" ht="14.25">
      <c r="A756" s="247">
        <v>10</v>
      </c>
      <c r="B756" s="238"/>
      <c r="C756" s="300" t="s">
        <v>31</v>
      </c>
      <c r="D756" s="240">
        <v>190000</v>
      </c>
    </row>
    <row r="757" spans="1:4" ht="14.25">
      <c r="A757" s="247">
        <v>11</v>
      </c>
      <c r="B757" s="238"/>
      <c r="C757" s="300" t="s">
        <v>32</v>
      </c>
      <c r="D757" s="240">
        <v>3000</v>
      </c>
    </row>
    <row r="758" spans="1:4" ht="14.25">
      <c r="A758" s="247"/>
      <c r="B758" s="238"/>
      <c r="C758" s="300" t="s">
        <v>21</v>
      </c>
      <c r="D758" s="240"/>
    </row>
    <row r="759" spans="1:4" ht="14.25">
      <c r="A759" s="247">
        <v>12</v>
      </c>
      <c r="B759" s="238"/>
      <c r="C759" s="300" t="s">
        <v>33</v>
      </c>
      <c r="D759" s="240">
        <v>57000</v>
      </c>
    </row>
    <row r="760" spans="1:4" ht="14.25">
      <c r="A760" s="247">
        <v>13</v>
      </c>
      <c r="B760" s="238"/>
      <c r="C760" s="300" t="s">
        <v>34</v>
      </c>
      <c r="D760" s="240">
        <v>7000</v>
      </c>
    </row>
    <row r="761" spans="1:4" ht="14.25">
      <c r="A761" s="247">
        <v>14</v>
      </c>
      <c r="B761" s="238"/>
      <c r="C761" s="286" t="s">
        <v>35</v>
      </c>
      <c r="D761" s="240">
        <v>30000</v>
      </c>
    </row>
    <row r="762" spans="1:4" ht="14.25">
      <c r="A762" s="247">
        <v>15</v>
      </c>
      <c r="B762" s="238" t="s">
        <v>398</v>
      </c>
      <c r="C762" s="300" t="s">
        <v>29</v>
      </c>
      <c r="D762" s="240">
        <v>10000</v>
      </c>
    </row>
    <row r="763" spans="1:4" ht="14.25">
      <c r="A763" s="247">
        <v>16</v>
      </c>
      <c r="B763" s="238" t="s">
        <v>505</v>
      </c>
      <c r="C763" s="259" t="s">
        <v>36</v>
      </c>
      <c r="D763" s="240">
        <v>5000000</v>
      </c>
    </row>
    <row r="764" spans="1:4" ht="15">
      <c r="A764" s="292"/>
      <c r="B764" s="252"/>
      <c r="C764" s="253" t="s">
        <v>37</v>
      </c>
      <c r="D764" s="254">
        <f>SUM(D745:D763)</f>
        <v>5923000</v>
      </c>
    </row>
    <row r="765" spans="1:4" ht="15">
      <c r="A765" s="247"/>
      <c r="B765" s="246"/>
      <c r="C765" s="255" t="s">
        <v>38</v>
      </c>
      <c r="D765" s="256">
        <f>D764+D744+D734+D710+D566+D348+D183+D116+D38</f>
        <v>917929035</v>
      </c>
    </row>
    <row r="766" spans="1:4" ht="15">
      <c r="A766" s="247"/>
      <c r="B766" s="246"/>
      <c r="C766" s="257" t="s">
        <v>39</v>
      </c>
      <c r="D766" s="240"/>
    </row>
    <row r="767" spans="1:4" ht="14.25">
      <c r="A767" s="247">
        <v>1</v>
      </c>
      <c r="B767" s="246" t="s">
        <v>40</v>
      </c>
      <c r="C767" s="247" t="s">
        <v>41</v>
      </c>
      <c r="D767" s="363">
        <v>470000</v>
      </c>
    </row>
    <row r="768" spans="1:4" ht="14.25">
      <c r="A768" s="247">
        <v>2</v>
      </c>
      <c r="B768" s="246"/>
      <c r="C768" s="247" t="s">
        <v>42</v>
      </c>
      <c r="D768" s="240">
        <v>95000</v>
      </c>
    </row>
    <row r="769" spans="1:4" ht="14.25">
      <c r="A769" s="247">
        <v>3</v>
      </c>
      <c r="B769" s="246" t="s">
        <v>483</v>
      </c>
      <c r="C769" s="247" t="s">
        <v>43</v>
      </c>
      <c r="D769" s="363">
        <v>860000</v>
      </c>
    </row>
    <row r="770" spans="1:4" ht="14.25">
      <c r="A770" s="247">
        <v>4</v>
      </c>
      <c r="B770" s="246" t="s">
        <v>480</v>
      </c>
      <c r="C770" s="247" t="s">
        <v>44</v>
      </c>
      <c r="D770" s="363">
        <v>125000</v>
      </c>
    </row>
    <row r="771" spans="1:4" ht="14.25">
      <c r="A771" s="247">
        <v>5</v>
      </c>
      <c r="B771" s="250" t="s">
        <v>479</v>
      </c>
      <c r="C771" s="247" t="s">
        <v>45</v>
      </c>
      <c r="D771" s="363">
        <v>800000</v>
      </c>
    </row>
    <row r="772" spans="1:4" ht="14.25">
      <c r="A772" s="247">
        <v>6</v>
      </c>
      <c r="B772" s="246" t="s">
        <v>478</v>
      </c>
      <c r="C772" s="247" t="s">
        <v>46</v>
      </c>
      <c r="D772" s="363">
        <v>780000</v>
      </c>
    </row>
    <row r="773" spans="1:4" ht="15">
      <c r="A773" s="292"/>
      <c r="B773" s="252"/>
      <c r="C773" s="258" t="s">
        <v>635</v>
      </c>
      <c r="D773" s="249">
        <f>SUM(D767:D772)</f>
        <v>3130000</v>
      </c>
    </row>
    <row r="774" spans="1:4" ht="14.25">
      <c r="A774" s="247">
        <v>1</v>
      </c>
      <c r="B774" s="246" t="s">
        <v>47</v>
      </c>
      <c r="C774" s="259" t="s">
        <v>48</v>
      </c>
      <c r="D774" s="241">
        <v>600000</v>
      </c>
    </row>
    <row r="775" spans="1:4" ht="15">
      <c r="A775" s="368"/>
      <c r="B775" s="260"/>
      <c r="C775" s="253" t="s">
        <v>711</v>
      </c>
      <c r="D775" s="254">
        <f>SUM(D774)</f>
        <v>600000</v>
      </c>
    </row>
    <row r="776" spans="1:4" ht="14.25">
      <c r="A776" s="368">
        <v>1</v>
      </c>
      <c r="B776" s="261">
        <v>40338</v>
      </c>
      <c r="C776" s="368" t="s">
        <v>49</v>
      </c>
      <c r="D776" s="369">
        <v>8265000</v>
      </c>
    </row>
    <row r="777" spans="1:4" ht="14.25">
      <c r="A777" s="247">
        <v>2</v>
      </c>
      <c r="B777" s="262" t="s">
        <v>1181</v>
      </c>
      <c r="C777" s="243" t="s">
        <v>50</v>
      </c>
      <c r="D777" s="366">
        <v>2560000</v>
      </c>
    </row>
    <row r="778" spans="1:4" ht="14.25">
      <c r="A778" s="247">
        <v>3</v>
      </c>
      <c r="B778" s="263" t="s">
        <v>1222</v>
      </c>
      <c r="C778" s="247" t="s">
        <v>51</v>
      </c>
      <c r="D778" s="366">
        <v>37000000</v>
      </c>
    </row>
    <row r="779" spans="1:4" ht="14.25">
      <c r="A779" s="247">
        <v>4</v>
      </c>
      <c r="B779" s="262" t="s">
        <v>1229</v>
      </c>
      <c r="C779" s="247" t="s">
        <v>52</v>
      </c>
      <c r="D779" s="366">
        <v>1537000</v>
      </c>
    </row>
    <row r="780" spans="1:4" ht="14.25">
      <c r="A780" s="247">
        <v>5</v>
      </c>
      <c r="B780" s="262"/>
      <c r="C780" s="247" t="s">
        <v>53</v>
      </c>
      <c r="D780" s="366">
        <v>192000</v>
      </c>
    </row>
    <row r="781" spans="1:4" ht="14.25">
      <c r="A781" s="247">
        <v>6</v>
      </c>
      <c r="B781" s="262"/>
      <c r="C781" s="247" t="s">
        <v>54</v>
      </c>
      <c r="D781" s="366">
        <v>3520000</v>
      </c>
    </row>
    <row r="782" spans="1:4" ht="14.25">
      <c r="A782" s="247">
        <v>7</v>
      </c>
      <c r="B782" s="262"/>
      <c r="C782" s="247" t="s">
        <v>55</v>
      </c>
      <c r="D782" s="366">
        <v>330000</v>
      </c>
    </row>
    <row r="783" spans="1:4" ht="14.25">
      <c r="A783" s="247">
        <v>8</v>
      </c>
      <c r="B783" s="262" t="s">
        <v>360</v>
      </c>
      <c r="C783" s="300" t="s">
        <v>56</v>
      </c>
      <c r="D783" s="366">
        <v>300000</v>
      </c>
    </row>
    <row r="784" spans="1:4" ht="14.25">
      <c r="A784" s="247">
        <v>9</v>
      </c>
      <c r="B784" s="262" t="s">
        <v>57</v>
      </c>
      <c r="C784" s="286" t="s">
        <v>58</v>
      </c>
      <c r="D784" s="367">
        <v>250000</v>
      </c>
    </row>
    <row r="785" spans="1:4" ht="14.25">
      <c r="A785" s="247">
        <v>10</v>
      </c>
      <c r="B785" s="262"/>
      <c r="C785" s="286" t="s">
        <v>59</v>
      </c>
      <c r="D785" s="367">
        <v>360000</v>
      </c>
    </row>
    <row r="786" spans="1:4" ht="14.25">
      <c r="A786" s="247">
        <v>11</v>
      </c>
      <c r="B786" s="262" t="s">
        <v>374</v>
      </c>
      <c r="C786" s="286" t="s">
        <v>60</v>
      </c>
      <c r="D786" s="367">
        <v>482000</v>
      </c>
    </row>
    <row r="787" spans="1:4" ht="14.25">
      <c r="A787" s="273">
        <v>12</v>
      </c>
      <c r="B787" s="262"/>
      <c r="C787" s="274" t="s">
        <v>61</v>
      </c>
      <c r="D787" s="367">
        <v>2560000</v>
      </c>
    </row>
    <row r="788" spans="1:4" ht="15">
      <c r="A788" s="247"/>
      <c r="B788" s="252"/>
      <c r="C788" s="248" t="s">
        <v>1292</v>
      </c>
      <c r="D788" s="249">
        <f>SUM(D776:D787)</f>
        <v>57356000</v>
      </c>
    </row>
    <row r="789" spans="1:4" ht="14.25">
      <c r="A789" s="368">
        <v>1</v>
      </c>
      <c r="B789" s="264">
        <v>40247</v>
      </c>
      <c r="C789" s="368" t="s">
        <v>62</v>
      </c>
      <c r="D789" s="369">
        <v>2000000</v>
      </c>
    </row>
    <row r="790" spans="1:4" ht="14.25">
      <c r="A790" s="247">
        <v>2</v>
      </c>
      <c r="B790" s="265"/>
      <c r="C790" s="247" t="s">
        <v>63</v>
      </c>
      <c r="D790" s="366">
        <v>1500000</v>
      </c>
    </row>
    <row r="791" spans="1:4" ht="14.25">
      <c r="A791" s="247">
        <v>3</v>
      </c>
      <c r="B791" s="265"/>
      <c r="C791" s="300" t="s">
        <v>64</v>
      </c>
      <c r="D791" s="366">
        <v>150000</v>
      </c>
    </row>
    <row r="792" spans="1:4" ht="14.25">
      <c r="A792" s="247">
        <v>4</v>
      </c>
      <c r="B792" s="265"/>
      <c r="C792" s="300" t="s">
        <v>65</v>
      </c>
      <c r="D792" s="366">
        <v>200000</v>
      </c>
    </row>
    <row r="793" spans="1:4" ht="14.25">
      <c r="A793" s="247">
        <v>5</v>
      </c>
      <c r="B793" s="263">
        <v>40400</v>
      </c>
      <c r="C793" s="247" t="s">
        <v>66</v>
      </c>
      <c r="D793" s="366">
        <v>1275000</v>
      </c>
    </row>
    <row r="794" spans="1:4" ht="14.25">
      <c r="A794" s="247">
        <v>6</v>
      </c>
      <c r="B794" s="265"/>
      <c r="C794" s="247" t="s">
        <v>67</v>
      </c>
      <c r="D794" s="366">
        <v>1586000</v>
      </c>
    </row>
    <row r="795" spans="1:4" ht="14.25">
      <c r="A795" s="247">
        <v>7</v>
      </c>
      <c r="B795" s="263">
        <v>40522</v>
      </c>
      <c r="C795" s="247" t="s">
        <v>68</v>
      </c>
      <c r="D795" s="366">
        <v>45000</v>
      </c>
    </row>
    <row r="796" spans="1:4" ht="14.25">
      <c r="A796" s="273">
        <v>8</v>
      </c>
      <c r="B796" s="265" t="s">
        <v>69</v>
      </c>
      <c r="C796" s="247" t="s">
        <v>70</v>
      </c>
      <c r="D796" s="366">
        <v>3000000</v>
      </c>
    </row>
    <row r="797" spans="1:4" ht="15">
      <c r="A797" s="247"/>
      <c r="B797" s="345"/>
      <c r="C797" s="248" t="s">
        <v>5</v>
      </c>
      <c r="D797" s="249">
        <f>SUM(D789:D796)</f>
        <v>9756000</v>
      </c>
    </row>
    <row r="798" spans="1:4" ht="14.25">
      <c r="A798" s="368">
        <v>1</v>
      </c>
      <c r="B798" s="266" t="s">
        <v>378</v>
      </c>
      <c r="C798" s="269" t="s">
        <v>71</v>
      </c>
      <c r="D798" s="267">
        <v>1000000</v>
      </c>
    </row>
    <row r="799" spans="1:4" ht="14.25">
      <c r="A799" s="247">
        <v>2</v>
      </c>
      <c r="B799" s="268" t="s">
        <v>431</v>
      </c>
      <c r="C799" s="300" t="s">
        <v>72</v>
      </c>
      <c r="D799" s="251">
        <v>23000</v>
      </c>
    </row>
    <row r="800" spans="1:4" ht="14.25">
      <c r="A800" s="247">
        <v>3</v>
      </c>
      <c r="B800" s="262"/>
      <c r="C800" s="300" t="s">
        <v>73</v>
      </c>
      <c r="D800" s="251">
        <v>1550000</v>
      </c>
    </row>
    <row r="801" spans="1:4" ht="14.25">
      <c r="A801" s="247">
        <v>4</v>
      </c>
      <c r="B801" s="262"/>
      <c r="C801" s="300" t="s">
        <v>74</v>
      </c>
      <c r="D801" s="251">
        <v>5400000</v>
      </c>
    </row>
    <row r="802" spans="1:4" ht="14.25">
      <c r="A802" s="247">
        <v>5</v>
      </c>
      <c r="B802" s="262"/>
      <c r="C802" s="300" t="s">
        <v>75</v>
      </c>
      <c r="D802" s="251">
        <v>300000</v>
      </c>
    </row>
    <row r="803" spans="1:4" ht="14.25">
      <c r="A803" s="247">
        <v>6</v>
      </c>
      <c r="B803" s="262" t="s">
        <v>383</v>
      </c>
      <c r="C803" s="247" t="s">
        <v>76</v>
      </c>
      <c r="D803" s="251">
        <v>760000</v>
      </c>
    </row>
    <row r="804" spans="1:4" ht="14.25">
      <c r="A804" s="273">
        <v>7</v>
      </c>
      <c r="B804" s="262"/>
      <c r="C804" s="247" t="s">
        <v>77</v>
      </c>
      <c r="D804" s="251">
        <v>950000</v>
      </c>
    </row>
    <row r="805" spans="1:4" ht="15">
      <c r="A805" s="247"/>
      <c r="B805" s="345"/>
      <c r="C805" s="248" t="s">
        <v>17</v>
      </c>
      <c r="D805" s="249">
        <f>SUM(D798:D804)</f>
        <v>9983000</v>
      </c>
    </row>
    <row r="806" spans="1:4" ht="14.25">
      <c r="A806" s="368">
        <v>1</v>
      </c>
      <c r="B806" s="264">
        <v>40341</v>
      </c>
      <c r="C806" s="269" t="s">
        <v>78</v>
      </c>
      <c r="D806" s="288">
        <v>936000</v>
      </c>
    </row>
    <row r="807" spans="1:4" ht="14.25">
      <c r="A807" s="247">
        <v>2</v>
      </c>
      <c r="B807" s="268">
        <v>40433</v>
      </c>
      <c r="C807" s="300" t="s">
        <v>79</v>
      </c>
      <c r="D807" s="240">
        <v>5090909</v>
      </c>
    </row>
    <row r="808" spans="1:4" ht="14.25">
      <c r="A808" s="247">
        <v>3</v>
      </c>
      <c r="B808" s="262"/>
      <c r="C808" s="300" t="s">
        <v>80</v>
      </c>
      <c r="D808" s="240">
        <v>4545455</v>
      </c>
    </row>
    <row r="809" spans="1:4" ht="14.25">
      <c r="A809" s="247">
        <v>4</v>
      </c>
      <c r="B809" s="262"/>
      <c r="C809" s="300" t="s">
        <v>81</v>
      </c>
      <c r="D809" s="240">
        <v>963636</v>
      </c>
    </row>
    <row r="810" spans="1:4" ht="14.25">
      <c r="A810" s="247">
        <v>5</v>
      </c>
      <c r="B810" s="262"/>
      <c r="C810" s="300" t="s">
        <v>82</v>
      </c>
      <c r="D810" s="240"/>
    </row>
    <row r="811" spans="1:4" ht="14.25">
      <c r="A811" s="247">
        <v>6</v>
      </c>
      <c r="B811" s="262"/>
      <c r="C811" s="300" t="s">
        <v>83</v>
      </c>
      <c r="D811" s="240">
        <v>285000</v>
      </c>
    </row>
    <row r="812" spans="1:4" ht="14.25">
      <c r="A812" s="247">
        <v>7</v>
      </c>
      <c r="B812" s="265"/>
      <c r="C812" s="300" t="s">
        <v>84</v>
      </c>
      <c r="D812" s="240">
        <v>15000</v>
      </c>
    </row>
    <row r="813" spans="1:4" ht="14.25">
      <c r="A813" s="247">
        <v>8</v>
      </c>
      <c r="B813" s="265"/>
      <c r="C813" s="300" t="s">
        <v>85</v>
      </c>
      <c r="D813" s="240">
        <v>10000</v>
      </c>
    </row>
    <row r="814" spans="1:4" ht="14.25">
      <c r="A814" s="273">
        <v>9</v>
      </c>
      <c r="B814" s="265" t="s">
        <v>86</v>
      </c>
      <c r="C814" s="300" t="s">
        <v>87</v>
      </c>
      <c r="D814" s="240">
        <v>3800000</v>
      </c>
    </row>
    <row r="815" spans="1:4" ht="15">
      <c r="A815" s="273"/>
      <c r="B815" s="345"/>
      <c r="C815" s="248" t="s">
        <v>37</v>
      </c>
      <c r="D815" s="249">
        <f>SUM(D806:D814)</f>
        <v>15646000</v>
      </c>
    </row>
    <row r="816" spans="1:4" ht="15">
      <c r="A816" s="247"/>
      <c r="B816" s="246"/>
      <c r="C816" s="270" t="s">
        <v>88</v>
      </c>
      <c r="D816" s="256">
        <f>D815+D805+D797+D788+D775+D773</f>
        <v>96471000</v>
      </c>
    </row>
    <row r="817" spans="1:4" ht="15">
      <c r="A817" s="247"/>
      <c r="B817" s="246"/>
      <c r="C817" s="271" t="s">
        <v>89</v>
      </c>
      <c r="D817" s="240"/>
    </row>
    <row r="818" spans="1:4" ht="14.25">
      <c r="A818" s="247">
        <v>1</v>
      </c>
      <c r="B818" s="250">
        <v>40367</v>
      </c>
      <c r="C818" s="247" t="s">
        <v>90</v>
      </c>
      <c r="D818" s="240">
        <v>27000</v>
      </c>
    </row>
    <row r="819" spans="1:4" ht="14.25">
      <c r="A819" s="247">
        <v>2</v>
      </c>
      <c r="B819" s="246" t="s">
        <v>348</v>
      </c>
      <c r="C819" s="286" t="s">
        <v>91</v>
      </c>
      <c r="D819" s="363">
        <v>80000</v>
      </c>
    </row>
    <row r="820" spans="1:4" ht="14.25">
      <c r="A820" s="247">
        <v>3</v>
      </c>
      <c r="B820" s="246"/>
      <c r="C820" s="286" t="s">
        <v>92</v>
      </c>
      <c r="D820" s="363">
        <v>100000</v>
      </c>
    </row>
    <row r="821" spans="1:4" ht="14.25">
      <c r="A821" s="247">
        <v>4</v>
      </c>
      <c r="B821" s="246" t="s">
        <v>486</v>
      </c>
      <c r="C821" s="247" t="s">
        <v>93</v>
      </c>
      <c r="D821" s="251">
        <v>260000</v>
      </c>
    </row>
    <row r="822" spans="1:4" ht="14.25">
      <c r="A822" s="247">
        <v>5</v>
      </c>
      <c r="B822" s="246"/>
      <c r="C822" s="247" t="s">
        <v>94</v>
      </c>
      <c r="D822" s="251">
        <v>60000</v>
      </c>
    </row>
    <row r="823" spans="1:4" ht="14.25">
      <c r="A823" s="247">
        <v>6</v>
      </c>
      <c r="B823" s="246"/>
      <c r="C823" s="247" t="s">
        <v>95</v>
      </c>
      <c r="D823" s="251">
        <v>30000</v>
      </c>
    </row>
    <row r="824" spans="1:4" ht="14.25">
      <c r="A824" s="247">
        <v>7</v>
      </c>
      <c r="B824" s="246"/>
      <c r="C824" s="247" t="s">
        <v>96</v>
      </c>
      <c r="D824" s="251">
        <v>120000</v>
      </c>
    </row>
    <row r="825" spans="1:4" ht="14.25">
      <c r="A825" s="247">
        <v>8</v>
      </c>
      <c r="B825" s="246"/>
      <c r="C825" s="247" t="s">
        <v>97</v>
      </c>
      <c r="D825" s="251">
        <v>80000</v>
      </c>
    </row>
    <row r="826" spans="1:4" ht="15">
      <c r="A826" s="368"/>
      <c r="B826" s="252"/>
      <c r="C826" s="253" t="s">
        <v>1156</v>
      </c>
      <c r="D826" s="254">
        <f>SUM(D818:D825)</f>
        <v>757000</v>
      </c>
    </row>
    <row r="827" spans="1:4" ht="14.25">
      <c r="A827" s="368">
        <v>1</v>
      </c>
      <c r="B827" s="264">
        <v>40187</v>
      </c>
      <c r="C827" s="368" t="s">
        <v>98</v>
      </c>
      <c r="D827" s="369">
        <v>73000</v>
      </c>
    </row>
    <row r="828" spans="1:4" ht="14.25">
      <c r="A828" s="247">
        <v>2</v>
      </c>
      <c r="B828" s="265" t="s">
        <v>360</v>
      </c>
      <c r="C828" s="242" t="s">
        <v>99</v>
      </c>
      <c r="D828" s="367">
        <v>520000</v>
      </c>
    </row>
    <row r="829" spans="1:4" ht="14.25">
      <c r="A829" s="247">
        <v>3</v>
      </c>
      <c r="B829" s="265"/>
      <c r="C829" s="243" t="s">
        <v>100</v>
      </c>
      <c r="D829" s="367">
        <v>1300000</v>
      </c>
    </row>
    <row r="830" spans="1:4" ht="14.25">
      <c r="A830" s="247">
        <v>4</v>
      </c>
      <c r="B830" s="262"/>
      <c r="C830" s="243" t="s">
        <v>101</v>
      </c>
      <c r="D830" s="367">
        <v>395000</v>
      </c>
    </row>
    <row r="831" spans="1:4" ht="14.25">
      <c r="A831" s="247">
        <v>5</v>
      </c>
      <c r="B831" s="262"/>
      <c r="C831" s="243" t="s">
        <v>102</v>
      </c>
      <c r="D831" s="367">
        <v>485000</v>
      </c>
    </row>
    <row r="832" spans="1:4" ht="14.25">
      <c r="A832" s="247">
        <v>6</v>
      </c>
      <c r="B832" s="262"/>
      <c r="C832" s="243" t="s">
        <v>103</v>
      </c>
      <c r="D832" s="367">
        <v>70000</v>
      </c>
    </row>
    <row r="833" spans="1:4" ht="14.25">
      <c r="A833" s="247">
        <v>7</v>
      </c>
      <c r="B833" s="272"/>
      <c r="C833" s="243" t="s">
        <v>104</v>
      </c>
      <c r="D833" s="367">
        <v>663000</v>
      </c>
    </row>
    <row r="834" spans="1:4" ht="14.25">
      <c r="A834" s="247">
        <v>8</v>
      </c>
      <c r="B834" s="262"/>
      <c r="C834" s="243" t="s">
        <v>105</v>
      </c>
      <c r="D834" s="367">
        <v>590000</v>
      </c>
    </row>
    <row r="835" spans="1:4" ht="14.25">
      <c r="A835" s="247">
        <v>9</v>
      </c>
      <c r="B835" s="262"/>
      <c r="C835" s="242" t="s">
        <v>106</v>
      </c>
      <c r="D835" s="367">
        <v>95000</v>
      </c>
    </row>
    <row r="836" spans="1:4" ht="14.25">
      <c r="A836" s="247">
        <v>10</v>
      </c>
      <c r="B836" s="262"/>
      <c r="C836" s="243" t="s">
        <v>107</v>
      </c>
      <c r="D836" s="367">
        <v>120000</v>
      </c>
    </row>
    <row r="837" spans="1:4" ht="14.25">
      <c r="A837" s="247">
        <v>11</v>
      </c>
      <c r="B837" s="262"/>
      <c r="C837" s="243" t="s">
        <v>108</v>
      </c>
      <c r="D837" s="367">
        <v>65000</v>
      </c>
    </row>
    <row r="838" spans="1:4" ht="14.25">
      <c r="A838" s="273">
        <v>12</v>
      </c>
      <c r="B838" s="262" t="s">
        <v>374</v>
      </c>
      <c r="C838" s="259" t="s">
        <v>109</v>
      </c>
      <c r="D838" s="367">
        <v>200000</v>
      </c>
    </row>
    <row r="839" spans="1:4" ht="15">
      <c r="A839" s="247"/>
      <c r="B839" s="345"/>
      <c r="C839" s="248" t="s">
        <v>1292</v>
      </c>
      <c r="D839" s="249">
        <f>SUM(D827:D838)</f>
        <v>4576000</v>
      </c>
    </row>
    <row r="840" spans="1:4" ht="14.25">
      <c r="A840" s="368">
        <v>1</v>
      </c>
      <c r="B840" s="261">
        <v>40219</v>
      </c>
      <c r="C840" s="269" t="s">
        <v>110</v>
      </c>
      <c r="D840" s="370">
        <v>18000</v>
      </c>
    </row>
    <row r="841" spans="1:4" ht="14.25">
      <c r="A841" s="247">
        <v>2</v>
      </c>
      <c r="B841" s="262"/>
      <c r="C841" s="247" t="s">
        <v>111</v>
      </c>
      <c r="D841" s="366">
        <v>30000</v>
      </c>
    </row>
    <row r="842" spans="1:4" ht="14.25">
      <c r="A842" s="247">
        <v>3</v>
      </c>
      <c r="B842" s="262"/>
      <c r="C842" s="247" t="s">
        <v>112</v>
      </c>
      <c r="D842" s="366">
        <v>75000</v>
      </c>
    </row>
    <row r="843" spans="1:4" ht="14.25">
      <c r="A843" s="247">
        <v>4</v>
      </c>
      <c r="B843" s="262"/>
      <c r="C843" s="247" t="s">
        <v>113</v>
      </c>
      <c r="D843" s="366">
        <v>8000</v>
      </c>
    </row>
    <row r="844" spans="1:4" ht="14.25">
      <c r="A844" s="247">
        <v>5</v>
      </c>
      <c r="B844" s="268">
        <v>40247</v>
      </c>
      <c r="C844" s="247" t="s">
        <v>114</v>
      </c>
      <c r="D844" s="366">
        <v>100000</v>
      </c>
    </row>
    <row r="845" spans="1:4" ht="14.25">
      <c r="A845" s="247">
        <v>6</v>
      </c>
      <c r="B845" s="268">
        <v>40369</v>
      </c>
      <c r="C845" s="243" t="s">
        <v>115</v>
      </c>
      <c r="D845" s="366">
        <v>13000</v>
      </c>
    </row>
    <row r="846" spans="1:4" ht="14.25">
      <c r="A846" s="247">
        <v>7</v>
      </c>
      <c r="B846" s="262" t="s">
        <v>116</v>
      </c>
      <c r="C846" s="247" t="s">
        <v>117</v>
      </c>
      <c r="D846" s="366">
        <v>45000</v>
      </c>
    </row>
    <row r="847" spans="1:4" ht="14.25">
      <c r="A847" s="273">
        <v>8</v>
      </c>
      <c r="B847" s="262"/>
      <c r="C847" s="247" t="s">
        <v>118</v>
      </c>
      <c r="D847" s="366">
        <v>30000</v>
      </c>
    </row>
    <row r="848" spans="1:4" ht="15">
      <c r="A848" s="247"/>
      <c r="B848" s="345"/>
      <c r="C848" s="248" t="s">
        <v>5</v>
      </c>
      <c r="D848" s="249">
        <f>SUM(D840:D847)</f>
        <v>319000</v>
      </c>
    </row>
    <row r="849" spans="1:4" ht="14.25">
      <c r="A849" s="368">
        <v>1</v>
      </c>
      <c r="B849" s="371">
        <v>40370</v>
      </c>
      <c r="C849" s="269" t="s">
        <v>119</v>
      </c>
      <c r="D849" s="267">
        <v>25000</v>
      </c>
    </row>
    <row r="850" spans="1:4" ht="14.25">
      <c r="A850" s="247">
        <v>2</v>
      </c>
      <c r="B850" s="238" t="s">
        <v>120</v>
      </c>
      <c r="C850" s="247" t="s">
        <v>121</v>
      </c>
      <c r="D850" s="251">
        <v>1000000</v>
      </c>
    </row>
    <row r="851" spans="1:4" ht="14.25">
      <c r="A851" s="247">
        <v>3</v>
      </c>
      <c r="B851" s="238" t="s">
        <v>383</v>
      </c>
      <c r="C851" s="300" t="s">
        <v>122</v>
      </c>
      <c r="D851" s="251">
        <v>48000</v>
      </c>
    </row>
    <row r="852" spans="1:4" ht="14.25">
      <c r="A852" s="273">
        <v>4</v>
      </c>
      <c r="B852" s="372"/>
      <c r="C852" s="273" t="s">
        <v>123</v>
      </c>
      <c r="D852" s="251">
        <v>120000</v>
      </c>
    </row>
    <row r="853" spans="1:4" ht="15">
      <c r="A853" s="292"/>
      <c r="B853" s="345"/>
      <c r="C853" s="248" t="s">
        <v>17</v>
      </c>
      <c r="D853" s="249">
        <f>SUM(D849:D852)</f>
        <v>1193000</v>
      </c>
    </row>
    <row r="854" spans="1:4" ht="14.25">
      <c r="A854" s="368">
        <v>1</v>
      </c>
      <c r="B854" s="371">
        <v>40280</v>
      </c>
      <c r="C854" s="269" t="s">
        <v>124</v>
      </c>
      <c r="D854" s="288">
        <v>55000</v>
      </c>
    </row>
    <row r="855" spans="1:4" ht="14.25">
      <c r="A855" s="247">
        <v>2</v>
      </c>
      <c r="B855" s="237">
        <v>40310</v>
      </c>
      <c r="C855" s="300" t="s">
        <v>125</v>
      </c>
      <c r="D855" s="240">
        <v>139000</v>
      </c>
    </row>
    <row r="856" spans="1:4" ht="14.25">
      <c r="A856" s="247">
        <v>3</v>
      </c>
      <c r="B856" s="238" t="s">
        <v>86</v>
      </c>
      <c r="C856" s="274" t="s">
        <v>126</v>
      </c>
      <c r="D856" s="240">
        <v>50000</v>
      </c>
    </row>
    <row r="857" spans="1:4" ht="14.25">
      <c r="A857" s="273">
        <v>4</v>
      </c>
      <c r="B857" s="238"/>
      <c r="C857" s="274" t="s">
        <v>127</v>
      </c>
      <c r="D857" s="240">
        <v>141000</v>
      </c>
    </row>
    <row r="858" spans="1:4" ht="15">
      <c r="A858" s="273"/>
      <c r="B858" s="345"/>
      <c r="C858" s="248" t="s">
        <v>37</v>
      </c>
      <c r="D858" s="258">
        <f>SUM(D854:D857)</f>
        <v>385000</v>
      </c>
    </row>
    <row r="859" spans="1:4" ht="15">
      <c r="A859" s="368"/>
      <c r="B859" s="373"/>
      <c r="C859" s="275" t="s">
        <v>128</v>
      </c>
      <c r="D859" s="276">
        <f>D858+D853+D848+D839+D826</f>
        <v>7230000</v>
      </c>
    </row>
    <row r="860" spans="1:4" ht="15">
      <c r="A860" s="247"/>
      <c r="B860" s="238"/>
      <c r="C860" s="277" t="s">
        <v>129</v>
      </c>
      <c r="D860" s="247"/>
    </row>
    <row r="861" spans="1:4" ht="14.25">
      <c r="A861" s="247">
        <v>1</v>
      </c>
      <c r="B861" s="238" t="s">
        <v>130</v>
      </c>
      <c r="C861" s="247" t="s">
        <v>131</v>
      </c>
      <c r="D861" s="363">
        <v>1000000</v>
      </c>
    </row>
    <row r="862" spans="1:4" ht="14.25">
      <c r="A862" s="247">
        <v>2</v>
      </c>
      <c r="B862" s="238"/>
      <c r="C862" s="247" t="s">
        <v>132</v>
      </c>
      <c r="D862" s="363">
        <v>1000000</v>
      </c>
    </row>
    <row r="863" spans="1:4" ht="14.25">
      <c r="A863" s="247">
        <v>3</v>
      </c>
      <c r="B863" s="238"/>
      <c r="C863" s="247" t="s">
        <v>133</v>
      </c>
      <c r="D863" s="363">
        <v>1000000</v>
      </c>
    </row>
    <row r="864" spans="1:4" ht="14.25">
      <c r="A864" s="247">
        <v>4</v>
      </c>
      <c r="B864" s="238"/>
      <c r="C864" s="247" t="s">
        <v>134</v>
      </c>
      <c r="D864" s="363">
        <v>1000000</v>
      </c>
    </row>
    <row r="865" spans="1:4" ht="14.25">
      <c r="A865" s="247">
        <v>5</v>
      </c>
      <c r="B865" s="238"/>
      <c r="C865" s="247" t="s">
        <v>135</v>
      </c>
      <c r="D865" s="363">
        <v>1000000</v>
      </c>
    </row>
    <row r="866" spans="1:4" ht="14.25">
      <c r="A866" s="247">
        <v>6</v>
      </c>
      <c r="B866" s="238"/>
      <c r="C866" s="247" t="s">
        <v>136</v>
      </c>
      <c r="D866" s="363">
        <v>1000000</v>
      </c>
    </row>
    <row r="867" spans="1:4" ht="14.25">
      <c r="A867" s="247">
        <v>7</v>
      </c>
      <c r="B867" s="238"/>
      <c r="C867" s="247" t="s">
        <v>137</v>
      </c>
      <c r="D867" s="363">
        <v>1000000</v>
      </c>
    </row>
    <row r="868" spans="1:4" ht="15">
      <c r="A868" s="292"/>
      <c r="B868" s="345"/>
      <c r="C868" s="248" t="s">
        <v>138</v>
      </c>
      <c r="D868" s="249">
        <f>SUM(D861:D867)</f>
        <v>7000000</v>
      </c>
    </row>
    <row r="869" spans="1:4" ht="15">
      <c r="A869" s="368">
        <v>1</v>
      </c>
      <c r="B869" s="374" t="s">
        <v>486</v>
      </c>
      <c r="C869" s="292" t="s">
        <v>139</v>
      </c>
      <c r="D869" s="283">
        <v>4000000</v>
      </c>
    </row>
    <row r="870" spans="1:4" ht="14.25">
      <c r="A870" s="368">
        <v>1</v>
      </c>
      <c r="B870" s="261">
        <v>40187</v>
      </c>
      <c r="C870" s="368" t="s">
        <v>140</v>
      </c>
      <c r="D870" s="369">
        <v>240000</v>
      </c>
    </row>
    <row r="871" spans="1:4" ht="14.25">
      <c r="A871" s="247">
        <v>2</v>
      </c>
      <c r="B871" s="262" t="s">
        <v>360</v>
      </c>
      <c r="C871" s="243" t="s">
        <v>141</v>
      </c>
      <c r="D871" s="367">
        <v>30000</v>
      </c>
    </row>
    <row r="872" spans="1:4" ht="14.25">
      <c r="A872" s="247">
        <v>3</v>
      </c>
      <c r="B872" s="262" t="s">
        <v>142</v>
      </c>
      <c r="C872" s="243" t="s">
        <v>143</v>
      </c>
      <c r="D872" s="367">
        <v>640000</v>
      </c>
    </row>
    <row r="873" spans="1:4" ht="14.25">
      <c r="A873" s="273">
        <v>4</v>
      </c>
      <c r="B873" s="262" t="s">
        <v>374</v>
      </c>
      <c r="C873" s="243" t="s">
        <v>144</v>
      </c>
      <c r="D873" s="367">
        <v>6050000</v>
      </c>
    </row>
    <row r="874" spans="1:4" ht="15">
      <c r="A874" s="247"/>
      <c r="B874" s="345"/>
      <c r="C874" s="248" t="s">
        <v>1292</v>
      </c>
      <c r="D874" s="249">
        <f>SUM(D870:D873)</f>
        <v>6960000</v>
      </c>
    </row>
    <row r="875" spans="1:4" ht="14.25">
      <c r="A875" s="375">
        <v>1</v>
      </c>
      <c r="B875" s="261">
        <v>40400</v>
      </c>
      <c r="C875" s="368" t="s">
        <v>145</v>
      </c>
      <c r="D875" s="369">
        <v>1810000</v>
      </c>
    </row>
    <row r="876" spans="1:4" ht="14.25">
      <c r="A876" s="259">
        <v>2</v>
      </c>
      <c r="B876" s="268">
        <v>40431</v>
      </c>
      <c r="C876" s="247" t="s">
        <v>146</v>
      </c>
      <c r="D876" s="366">
        <v>221000</v>
      </c>
    </row>
    <row r="877" spans="1:4" ht="14.25">
      <c r="A877" s="259">
        <v>3</v>
      </c>
      <c r="B877" s="268">
        <v>40461</v>
      </c>
      <c r="C877" s="247" t="s">
        <v>146</v>
      </c>
      <c r="D877" s="366">
        <v>134000</v>
      </c>
    </row>
    <row r="878" spans="1:4" ht="14.25">
      <c r="A878" s="259">
        <v>4</v>
      </c>
      <c r="B878" s="268">
        <v>40492</v>
      </c>
      <c r="C878" s="247" t="s">
        <v>146</v>
      </c>
      <c r="D878" s="366">
        <v>76000</v>
      </c>
    </row>
    <row r="879" spans="1:4" ht="14.25">
      <c r="A879" s="259">
        <v>5</v>
      </c>
      <c r="B879" s="268">
        <v>40522</v>
      </c>
      <c r="C879" s="247" t="s">
        <v>146</v>
      </c>
      <c r="D879" s="366">
        <v>157000</v>
      </c>
    </row>
    <row r="880" spans="1:4" ht="14.25">
      <c r="A880" s="259">
        <v>6</v>
      </c>
      <c r="B880" s="262"/>
      <c r="C880" s="247" t="s">
        <v>147</v>
      </c>
      <c r="D880" s="366">
        <v>245000</v>
      </c>
    </row>
    <row r="881" spans="1:4" ht="14.25">
      <c r="A881" s="259">
        <v>7</v>
      </c>
      <c r="B881" s="268" t="s">
        <v>1310</v>
      </c>
      <c r="C881" s="247" t="s">
        <v>146</v>
      </c>
      <c r="D881" s="366">
        <v>202000</v>
      </c>
    </row>
    <row r="882" spans="1:4" ht="14.25">
      <c r="A882" s="259">
        <v>8</v>
      </c>
      <c r="B882" s="262" t="s">
        <v>377</v>
      </c>
      <c r="C882" s="247" t="s">
        <v>146</v>
      </c>
      <c r="D882" s="366">
        <v>154000</v>
      </c>
    </row>
    <row r="883" spans="1:4" ht="14.25">
      <c r="A883" s="259">
        <v>9</v>
      </c>
      <c r="B883" s="262" t="s">
        <v>69</v>
      </c>
      <c r="C883" s="247" t="s">
        <v>146</v>
      </c>
      <c r="D883" s="366">
        <v>213000</v>
      </c>
    </row>
    <row r="884" spans="1:4" ht="14.25">
      <c r="A884" s="259">
        <v>10</v>
      </c>
      <c r="B884" s="262"/>
      <c r="C884" s="247" t="s">
        <v>148</v>
      </c>
      <c r="D884" s="366">
        <v>21000</v>
      </c>
    </row>
    <row r="885" spans="1:4" ht="14.25">
      <c r="A885" s="259">
        <v>11</v>
      </c>
      <c r="B885" s="262"/>
      <c r="C885" s="247" t="s">
        <v>149</v>
      </c>
      <c r="D885" s="366">
        <v>60000</v>
      </c>
    </row>
    <row r="886" spans="1:4" ht="14.25">
      <c r="A886" s="259">
        <v>12</v>
      </c>
      <c r="B886" s="262" t="s">
        <v>116</v>
      </c>
      <c r="C886" s="243" t="s">
        <v>146</v>
      </c>
      <c r="D886" s="366">
        <v>210000</v>
      </c>
    </row>
    <row r="887" spans="1:4" ht="14.25">
      <c r="A887" s="259">
        <v>13</v>
      </c>
      <c r="B887" s="262" t="s">
        <v>1</v>
      </c>
      <c r="C887" s="259" t="s">
        <v>146</v>
      </c>
      <c r="D887" s="366">
        <v>161000</v>
      </c>
    </row>
    <row r="888" spans="1:4" ht="14.25">
      <c r="A888" s="259">
        <v>14</v>
      </c>
      <c r="B888" s="262" t="s">
        <v>150</v>
      </c>
      <c r="C888" s="247" t="s">
        <v>146</v>
      </c>
      <c r="D888" s="366">
        <v>106000</v>
      </c>
    </row>
    <row r="889" spans="1:4" ht="14.25">
      <c r="A889" s="259">
        <v>15</v>
      </c>
      <c r="B889" s="262" t="s">
        <v>151</v>
      </c>
      <c r="C889" s="247" t="s">
        <v>146</v>
      </c>
      <c r="D889" s="366">
        <v>145000</v>
      </c>
    </row>
    <row r="890" spans="1:4" ht="14.25">
      <c r="A890" s="259">
        <v>16</v>
      </c>
      <c r="B890" s="262" t="s">
        <v>152</v>
      </c>
      <c r="C890" s="247" t="s">
        <v>153</v>
      </c>
      <c r="D890" s="366">
        <v>45000</v>
      </c>
    </row>
    <row r="891" spans="1:4" ht="14.25">
      <c r="A891" s="259">
        <v>17</v>
      </c>
      <c r="B891" s="262"/>
      <c r="C891" s="247" t="s">
        <v>154</v>
      </c>
      <c r="D891" s="366">
        <v>157000</v>
      </c>
    </row>
    <row r="892" spans="1:4" ht="14.25">
      <c r="A892" s="259">
        <v>18</v>
      </c>
      <c r="B892" s="262" t="s">
        <v>428</v>
      </c>
      <c r="C892" s="247" t="s">
        <v>155</v>
      </c>
      <c r="D892" s="366">
        <v>20000</v>
      </c>
    </row>
    <row r="893" spans="1:4" ht="14.25">
      <c r="A893" s="259">
        <v>19</v>
      </c>
      <c r="B893" s="262"/>
      <c r="C893" s="247" t="s">
        <v>156</v>
      </c>
      <c r="D893" s="366">
        <v>30000</v>
      </c>
    </row>
    <row r="894" spans="1:4" ht="14.25">
      <c r="A894" s="259">
        <v>20</v>
      </c>
      <c r="B894" s="262" t="s">
        <v>157</v>
      </c>
      <c r="C894" s="243" t="s">
        <v>146</v>
      </c>
      <c r="D894" s="366">
        <v>135000</v>
      </c>
    </row>
    <row r="895" spans="1:4" ht="14.25">
      <c r="A895" s="259">
        <v>21</v>
      </c>
      <c r="B895" s="262" t="s">
        <v>158</v>
      </c>
      <c r="C895" s="247" t="s">
        <v>146</v>
      </c>
      <c r="D895" s="366">
        <v>124000</v>
      </c>
    </row>
    <row r="896" spans="1:4" ht="14.25">
      <c r="A896" s="259">
        <v>22</v>
      </c>
      <c r="B896" s="262"/>
      <c r="C896" s="247" t="s">
        <v>159</v>
      </c>
      <c r="D896" s="366">
        <v>148000</v>
      </c>
    </row>
    <row r="897" spans="1:4" ht="14.25">
      <c r="A897" s="259">
        <v>23</v>
      </c>
      <c r="B897" s="262"/>
      <c r="C897" s="247" t="s">
        <v>160</v>
      </c>
      <c r="D897" s="366">
        <v>64000</v>
      </c>
    </row>
    <row r="898" spans="1:4" ht="14.25">
      <c r="A898" s="259">
        <v>24</v>
      </c>
      <c r="B898" s="262" t="s">
        <v>161</v>
      </c>
      <c r="C898" s="247" t="s">
        <v>146</v>
      </c>
      <c r="D898" s="366">
        <v>143000</v>
      </c>
    </row>
    <row r="899" spans="1:4" ht="14.25">
      <c r="A899" s="259">
        <v>25</v>
      </c>
      <c r="B899" s="262" t="s">
        <v>162</v>
      </c>
      <c r="C899" s="243" t="s">
        <v>146</v>
      </c>
      <c r="D899" s="366">
        <v>126000</v>
      </c>
    </row>
    <row r="900" spans="1:4" ht="14.25">
      <c r="A900" s="259">
        <v>26</v>
      </c>
      <c r="B900" s="262" t="s">
        <v>163</v>
      </c>
      <c r="C900" s="243" t="s">
        <v>146</v>
      </c>
      <c r="D900" s="366">
        <v>160000</v>
      </c>
    </row>
    <row r="901" spans="1:4" ht="14.25">
      <c r="A901" s="259">
        <v>27</v>
      </c>
      <c r="B901" s="262" t="s">
        <v>164</v>
      </c>
      <c r="C901" s="243" t="s">
        <v>146</v>
      </c>
      <c r="D901" s="366">
        <v>132000</v>
      </c>
    </row>
    <row r="902" spans="1:4" ht="14.25">
      <c r="A902" s="259">
        <v>28</v>
      </c>
      <c r="B902" s="262" t="s">
        <v>165</v>
      </c>
      <c r="C902" s="243" t="s">
        <v>146</v>
      </c>
      <c r="D902" s="366">
        <v>190000</v>
      </c>
    </row>
    <row r="903" spans="1:4" ht="14.25">
      <c r="A903" s="259">
        <v>29</v>
      </c>
      <c r="B903" s="262" t="s">
        <v>3</v>
      </c>
      <c r="C903" s="243" t="s">
        <v>146</v>
      </c>
      <c r="D903" s="366">
        <v>120000</v>
      </c>
    </row>
    <row r="904" spans="1:4" ht="14.25">
      <c r="A904" s="376">
        <v>30</v>
      </c>
      <c r="B904" s="262" t="s">
        <v>166</v>
      </c>
      <c r="C904" s="243" t="s">
        <v>146</v>
      </c>
      <c r="D904" s="366">
        <v>207000</v>
      </c>
    </row>
    <row r="905" spans="1:4" ht="15">
      <c r="A905" s="247"/>
      <c r="B905" s="373"/>
      <c r="C905" s="278" t="s">
        <v>5</v>
      </c>
      <c r="D905" s="279">
        <f>SUM(D875:D904)</f>
        <v>5716000</v>
      </c>
    </row>
    <row r="906" spans="1:4" ht="14.25">
      <c r="A906" s="368">
        <v>1</v>
      </c>
      <c r="B906" s="261">
        <v>40189</v>
      </c>
      <c r="C906" s="269" t="s">
        <v>167</v>
      </c>
      <c r="D906" s="267">
        <v>86000</v>
      </c>
    </row>
    <row r="907" spans="1:4" ht="14.25">
      <c r="A907" s="247">
        <v>2</v>
      </c>
      <c r="B907" s="268"/>
      <c r="C907" s="235" t="s">
        <v>168</v>
      </c>
      <c r="D907" s="251">
        <v>296000</v>
      </c>
    </row>
    <row r="908" spans="1:4" ht="14.25">
      <c r="A908" s="247">
        <v>3</v>
      </c>
      <c r="B908" s="268">
        <v>40220</v>
      </c>
      <c r="C908" s="300" t="s">
        <v>146</v>
      </c>
      <c r="D908" s="251">
        <v>137000</v>
      </c>
    </row>
    <row r="909" spans="1:4" ht="14.25">
      <c r="A909" s="247">
        <v>4</v>
      </c>
      <c r="B909" s="268">
        <v>40248</v>
      </c>
      <c r="C909" s="300" t="s">
        <v>146</v>
      </c>
      <c r="D909" s="251">
        <v>128000</v>
      </c>
    </row>
    <row r="910" spans="1:4" ht="14.25">
      <c r="A910" s="247">
        <v>5</v>
      </c>
      <c r="B910" s="268">
        <v>40279</v>
      </c>
      <c r="C910" s="300" t="s">
        <v>146</v>
      </c>
      <c r="D910" s="251">
        <v>153000</v>
      </c>
    </row>
    <row r="911" spans="1:4" ht="14.25">
      <c r="A911" s="247">
        <v>6</v>
      </c>
      <c r="B911" s="268">
        <v>40309</v>
      </c>
      <c r="C911" s="300" t="s">
        <v>146</v>
      </c>
      <c r="D911" s="251">
        <v>148000</v>
      </c>
    </row>
    <row r="912" spans="1:4" ht="14.25">
      <c r="A912" s="247">
        <v>7</v>
      </c>
      <c r="B912" s="268">
        <v>40340</v>
      </c>
      <c r="C912" s="300" t="s">
        <v>146</v>
      </c>
      <c r="D912" s="251">
        <v>116000</v>
      </c>
    </row>
    <row r="913" spans="1:4" ht="14.25">
      <c r="A913" s="247">
        <v>8</v>
      </c>
      <c r="B913" s="268">
        <v>40370</v>
      </c>
      <c r="C913" s="300" t="s">
        <v>169</v>
      </c>
      <c r="D913" s="251">
        <v>170000</v>
      </c>
    </row>
    <row r="914" spans="1:4" ht="14.25">
      <c r="A914" s="247">
        <v>9</v>
      </c>
      <c r="B914" s="268">
        <v>40401</v>
      </c>
      <c r="C914" s="300" t="s">
        <v>146</v>
      </c>
      <c r="D914" s="251">
        <v>137000</v>
      </c>
    </row>
    <row r="915" spans="1:4" ht="14.25">
      <c r="A915" s="247">
        <v>10</v>
      </c>
      <c r="B915" s="268">
        <v>40432</v>
      </c>
      <c r="C915" s="300" t="s">
        <v>146</v>
      </c>
      <c r="D915" s="251">
        <v>114000</v>
      </c>
    </row>
    <row r="916" spans="1:4" ht="14.25">
      <c r="A916" s="247">
        <v>11</v>
      </c>
      <c r="B916" s="268">
        <v>40462</v>
      </c>
      <c r="C916" s="300" t="s">
        <v>146</v>
      </c>
      <c r="D916" s="251">
        <v>135000</v>
      </c>
    </row>
    <row r="917" spans="1:4" ht="14.25">
      <c r="A917" s="247">
        <v>12</v>
      </c>
      <c r="B917" s="268">
        <v>40493</v>
      </c>
      <c r="C917" s="300" t="s">
        <v>170</v>
      </c>
      <c r="D917" s="251">
        <v>215000</v>
      </c>
    </row>
    <row r="918" spans="1:4" ht="14.25">
      <c r="A918" s="247">
        <v>13</v>
      </c>
      <c r="B918" s="268">
        <v>40523</v>
      </c>
      <c r="C918" s="300" t="s">
        <v>146</v>
      </c>
      <c r="D918" s="251">
        <v>178000</v>
      </c>
    </row>
    <row r="919" spans="1:4" ht="14.25">
      <c r="A919" s="247">
        <v>14</v>
      </c>
      <c r="B919" s="262" t="s">
        <v>9</v>
      </c>
      <c r="C919" s="300" t="s">
        <v>146</v>
      </c>
      <c r="D919" s="251">
        <v>120000</v>
      </c>
    </row>
    <row r="920" spans="1:4" ht="14.25">
      <c r="A920" s="247">
        <v>15</v>
      </c>
      <c r="B920" s="262" t="s">
        <v>378</v>
      </c>
      <c r="C920" s="300" t="s">
        <v>146</v>
      </c>
      <c r="D920" s="251">
        <v>120000</v>
      </c>
    </row>
    <row r="921" spans="1:4" ht="14.25">
      <c r="A921" s="247">
        <v>16</v>
      </c>
      <c r="B921" s="262" t="s">
        <v>11</v>
      </c>
      <c r="C921" s="300" t="s">
        <v>146</v>
      </c>
      <c r="D921" s="251">
        <v>125000</v>
      </c>
    </row>
    <row r="922" spans="1:4" ht="14.25">
      <c r="A922" s="247">
        <v>17</v>
      </c>
      <c r="B922" s="262" t="s">
        <v>171</v>
      </c>
      <c r="C922" s="300" t="s">
        <v>146</v>
      </c>
      <c r="D922" s="251">
        <v>163000</v>
      </c>
    </row>
    <row r="923" spans="1:4" ht="14.25">
      <c r="A923" s="247">
        <v>18</v>
      </c>
      <c r="B923" s="262" t="s">
        <v>172</v>
      </c>
      <c r="C923" s="300" t="s">
        <v>146</v>
      </c>
      <c r="D923" s="251">
        <v>142000</v>
      </c>
    </row>
    <row r="924" spans="1:4" ht="14.25">
      <c r="A924" s="247">
        <v>19</v>
      </c>
      <c r="B924" s="262" t="s">
        <v>173</v>
      </c>
      <c r="C924" s="300" t="s">
        <v>174</v>
      </c>
      <c r="D924" s="251">
        <v>30000</v>
      </c>
    </row>
    <row r="925" spans="1:4" ht="14.25">
      <c r="A925" s="247">
        <v>20</v>
      </c>
      <c r="B925" s="262" t="s">
        <v>379</v>
      </c>
      <c r="C925" s="300" t="s">
        <v>146</v>
      </c>
      <c r="D925" s="251">
        <v>143000</v>
      </c>
    </row>
    <row r="926" spans="1:4" ht="14.25">
      <c r="A926" s="247">
        <v>21</v>
      </c>
      <c r="B926" s="262" t="s">
        <v>175</v>
      </c>
      <c r="C926" s="300" t="s">
        <v>146</v>
      </c>
      <c r="D926" s="251">
        <v>160000</v>
      </c>
    </row>
    <row r="927" spans="1:4" ht="14.25">
      <c r="A927" s="247">
        <v>22</v>
      </c>
      <c r="B927" s="262" t="s">
        <v>381</v>
      </c>
      <c r="C927" s="300" t="s">
        <v>146</v>
      </c>
      <c r="D927" s="251">
        <v>160000</v>
      </c>
    </row>
    <row r="928" spans="1:4" ht="14.25">
      <c r="A928" s="247">
        <v>23</v>
      </c>
      <c r="B928" s="262" t="s">
        <v>176</v>
      </c>
      <c r="C928" s="259" t="s">
        <v>146</v>
      </c>
      <c r="D928" s="251">
        <v>160000</v>
      </c>
    </row>
    <row r="929" spans="1:4" ht="14.25">
      <c r="A929" s="247">
        <v>24</v>
      </c>
      <c r="B929" s="262" t="s">
        <v>429</v>
      </c>
      <c r="C929" s="300" t="s">
        <v>146</v>
      </c>
      <c r="D929" s="251">
        <v>50000</v>
      </c>
    </row>
    <row r="930" spans="1:4" ht="14.25">
      <c r="A930" s="247">
        <v>25</v>
      </c>
      <c r="B930" s="262" t="s">
        <v>177</v>
      </c>
      <c r="C930" s="300" t="s">
        <v>146</v>
      </c>
      <c r="D930" s="251">
        <v>180000</v>
      </c>
    </row>
    <row r="931" spans="1:4" ht="14.25">
      <c r="A931" s="247">
        <v>26</v>
      </c>
      <c r="B931" s="262" t="s">
        <v>382</v>
      </c>
      <c r="C931" s="300" t="s">
        <v>146</v>
      </c>
      <c r="D931" s="251">
        <v>195000</v>
      </c>
    </row>
    <row r="932" spans="1:4" ht="14.25">
      <c r="A932" s="247">
        <v>27</v>
      </c>
      <c r="B932" s="262" t="s">
        <v>178</v>
      </c>
      <c r="C932" s="300" t="s">
        <v>179</v>
      </c>
      <c r="D932" s="251">
        <v>197000</v>
      </c>
    </row>
    <row r="933" spans="1:4" ht="14.25">
      <c r="A933" s="247">
        <v>28</v>
      </c>
      <c r="B933" s="262" t="s">
        <v>180</v>
      </c>
      <c r="C933" s="300" t="s">
        <v>146</v>
      </c>
      <c r="D933" s="251">
        <v>121000</v>
      </c>
    </row>
    <row r="934" spans="1:4" ht="14.25">
      <c r="A934" s="247">
        <v>29</v>
      </c>
      <c r="B934" s="262"/>
      <c r="C934" s="300" t="s">
        <v>181</v>
      </c>
      <c r="D934" s="251">
        <v>366000</v>
      </c>
    </row>
    <row r="935" spans="1:4" ht="14.25">
      <c r="A935" s="247">
        <v>30</v>
      </c>
      <c r="B935" s="262" t="s">
        <v>431</v>
      </c>
      <c r="C935" s="300" t="s">
        <v>146</v>
      </c>
      <c r="D935" s="251">
        <v>180000</v>
      </c>
    </row>
    <row r="936" spans="1:4" ht="14.25">
      <c r="A936" s="247">
        <v>31</v>
      </c>
      <c r="B936" s="262"/>
      <c r="C936" s="300" t="s">
        <v>182</v>
      </c>
      <c r="D936" s="251">
        <v>41000</v>
      </c>
    </row>
    <row r="937" spans="1:4" ht="14.25">
      <c r="A937" s="247">
        <v>32</v>
      </c>
      <c r="B937" s="262"/>
      <c r="C937" s="286" t="s">
        <v>183</v>
      </c>
      <c r="D937" s="251">
        <v>285000</v>
      </c>
    </row>
    <row r="938" spans="1:4" ht="14.25">
      <c r="A938" s="247">
        <v>33</v>
      </c>
      <c r="B938" s="262" t="s">
        <v>120</v>
      </c>
      <c r="C938" s="247" t="s">
        <v>146</v>
      </c>
      <c r="D938" s="251">
        <v>192000</v>
      </c>
    </row>
    <row r="939" spans="1:4" ht="14.25">
      <c r="A939" s="273">
        <v>34</v>
      </c>
      <c r="B939" s="262" t="s">
        <v>383</v>
      </c>
      <c r="C939" s="300" t="s">
        <v>146</v>
      </c>
      <c r="D939" s="251">
        <v>294000</v>
      </c>
    </row>
    <row r="940" spans="1:4" ht="15">
      <c r="A940" s="247"/>
      <c r="B940" s="345"/>
      <c r="C940" s="248" t="s">
        <v>17</v>
      </c>
      <c r="D940" s="249">
        <f>SUM(D906:D939)</f>
        <v>5437000</v>
      </c>
    </row>
    <row r="941" spans="1:4" ht="14.25">
      <c r="A941" s="368">
        <v>1</v>
      </c>
      <c r="B941" s="261">
        <v>40190</v>
      </c>
      <c r="C941" s="280" t="s">
        <v>146</v>
      </c>
      <c r="D941" s="281">
        <v>122000</v>
      </c>
    </row>
    <row r="942" spans="1:4" ht="14.25">
      <c r="A942" s="247">
        <v>2</v>
      </c>
      <c r="B942" s="268">
        <v>40221</v>
      </c>
      <c r="C942" s="300" t="s">
        <v>146</v>
      </c>
      <c r="D942" s="240">
        <v>97000</v>
      </c>
    </row>
    <row r="943" spans="1:4" ht="14.25">
      <c r="A943" s="247">
        <v>3</v>
      </c>
      <c r="B943" s="268">
        <v>40249</v>
      </c>
      <c r="C943" s="300" t="s">
        <v>146</v>
      </c>
      <c r="D943" s="282">
        <v>117000</v>
      </c>
    </row>
    <row r="944" spans="1:4" ht="14.25">
      <c r="A944" s="247">
        <v>4</v>
      </c>
      <c r="B944" s="268">
        <v>40280</v>
      </c>
      <c r="C944" s="300" t="s">
        <v>146</v>
      </c>
      <c r="D944" s="240">
        <v>180000</v>
      </c>
    </row>
    <row r="945" spans="1:4" ht="14.25">
      <c r="A945" s="247">
        <v>5</v>
      </c>
      <c r="B945" s="268">
        <v>40310</v>
      </c>
      <c r="C945" s="300" t="s">
        <v>146</v>
      </c>
      <c r="D945" s="240">
        <v>175000</v>
      </c>
    </row>
    <row r="946" spans="1:4" ht="14.25">
      <c r="A946" s="247">
        <v>6</v>
      </c>
      <c r="B946" s="268">
        <v>40341</v>
      </c>
      <c r="C946" s="300" t="s">
        <v>146</v>
      </c>
      <c r="D946" s="240">
        <v>95000</v>
      </c>
    </row>
    <row r="947" spans="1:4" ht="14.25">
      <c r="A947" s="247">
        <v>7</v>
      </c>
      <c r="B947" s="268">
        <v>40371</v>
      </c>
      <c r="C947" s="286" t="s">
        <v>146</v>
      </c>
      <c r="D947" s="240">
        <v>140000</v>
      </c>
    </row>
    <row r="948" spans="1:4" ht="14.25">
      <c r="A948" s="247">
        <v>8</v>
      </c>
      <c r="B948" s="268">
        <v>40402</v>
      </c>
      <c r="C948" s="300" t="s">
        <v>184</v>
      </c>
      <c r="D948" s="240">
        <v>1200000</v>
      </c>
    </row>
    <row r="949" spans="1:4" ht="14.25">
      <c r="A949" s="247">
        <v>9</v>
      </c>
      <c r="B949" s="262"/>
      <c r="C949" s="274" t="s">
        <v>185</v>
      </c>
      <c r="D949" s="240">
        <v>172000</v>
      </c>
    </row>
    <row r="950" spans="1:4" ht="14.25">
      <c r="A950" s="247">
        <v>10</v>
      </c>
      <c r="B950" s="268">
        <v>40433</v>
      </c>
      <c r="C950" s="300" t="s">
        <v>146</v>
      </c>
      <c r="D950" s="240">
        <v>150000</v>
      </c>
    </row>
    <row r="951" spans="1:4" ht="14.25">
      <c r="A951" s="247">
        <v>11</v>
      </c>
      <c r="B951" s="268">
        <v>40463</v>
      </c>
      <c r="C951" s="300" t="s">
        <v>146</v>
      </c>
      <c r="D951" s="240">
        <v>142000</v>
      </c>
    </row>
    <row r="952" spans="1:4" ht="14.25">
      <c r="A952" s="247">
        <v>12</v>
      </c>
      <c r="B952" s="268"/>
      <c r="C952" s="300" t="s">
        <v>186</v>
      </c>
      <c r="D952" s="240">
        <v>20000</v>
      </c>
    </row>
    <row r="953" spans="1:4" ht="14.25">
      <c r="A953" s="247">
        <v>13</v>
      </c>
      <c r="B953" s="268"/>
      <c r="C953" s="247" t="s">
        <v>187</v>
      </c>
      <c r="D953" s="240">
        <v>70000</v>
      </c>
    </row>
    <row r="954" spans="1:4" ht="14.25">
      <c r="A954" s="247">
        <v>14</v>
      </c>
      <c r="B954" s="268">
        <v>40494</v>
      </c>
      <c r="C954" s="286" t="s">
        <v>146</v>
      </c>
      <c r="D954" s="240">
        <v>94000</v>
      </c>
    </row>
    <row r="955" spans="1:4" ht="14.25">
      <c r="A955" s="247">
        <v>15</v>
      </c>
      <c r="B955" s="268">
        <v>40524</v>
      </c>
      <c r="C955" s="286" t="s">
        <v>146</v>
      </c>
      <c r="D955" s="240">
        <v>128000</v>
      </c>
    </row>
    <row r="956" spans="1:4" ht="14.25">
      <c r="A956" s="247">
        <v>16</v>
      </c>
      <c r="B956" s="262" t="s">
        <v>392</v>
      </c>
      <c r="C956" s="286" t="s">
        <v>146</v>
      </c>
      <c r="D956" s="240">
        <v>102000</v>
      </c>
    </row>
    <row r="957" spans="1:4" ht="14.25">
      <c r="A957" s="247">
        <v>17</v>
      </c>
      <c r="B957" s="262" t="s">
        <v>188</v>
      </c>
      <c r="C957" s="300" t="s">
        <v>146</v>
      </c>
      <c r="D957" s="240">
        <v>119000</v>
      </c>
    </row>
    <row r="958" spans="1:4" ht="14.25">
      <c r="A958" s="247">
        <v>18</v>
      </c>
      <c r="B958" s="262" t="s">
        <v>189</v>
      </c>
      <c r="C958" s="300" t="s">
        <v>146</v>
      </c>
      <c r="D958" s="241">
        <v>120000</v>
      </c>
    </row>
    <row r="959" spans="1:4" ht="14.25">
      <c r="A959" s="247">
        <v>19</v>
      </c>
      <c r="B959" s="262" t="s">
        <v>395</v>
      </c>
      <c r="C959" s="300" t="s">
        <v>146</v>
      </c>
      <c r="D959" s="240">
        <v>106000</v>
      </c>
    </row>
    <row r="960" spans="1:4" ht="14.25">
      <c r="A960" s="247">
        <v>20</v>
      </c>
      <c r="B960" s="262"/>
      <c r="C960" s="300" t="s">
        <v>190</v>
      </c>
      <c r="D960" s="240">
        <v>5000</v>
      </c>
    </row>
    <row r="961" spans="1:4" ht="14.25">
      <c r="A961" s="247">
        <v>21</v>
      </c>
      <c r="B961" s="262" t="s">
        <v>396</v>
      </c>
      <c r="C961" s="300" t="s">
        <v>146</v>
      </c>
      <c r="D961" s="240">
        <v>136000</v>
      </c>
    </row>
    <row r="962" spans="1:4" ht="14.25">
      <c r="A962" s="247">
        <v>22</v>
      </c>
      <c r="B962" s="262"/>
      <c r="C962" s="300" t="s">
        <v>191</v>
      </c>
      <c r="D962" s="240">
        <v>30000</v>
      </c>
    </row>
    <row r="963" spans="1:4" ht="14.25">
      <c r="A963" s="247">
        <v>23</v>
      </c>
      <c r="B963" s="262" t="s">
        <v>86</v>
      </c>
      <c r="C963" s="274" t="s">
        <v>192</v>
      </c>
      <c r="D963" s="240">
        <v>143000</v>
      </c>
    </row>
    <row r="964" spans="1:4" ht="14.25">
      <c r="A964" s="247">
        <v>24</v>
      </c>
      <c r="B964" s="262"/>
      <c r="C964" s="274" t="s">
        <v>146</v>
      </c>
      <c r="D964" s="240">
        <v>156000</v>
      </c>
    </row>
    <row r="965" spans="1:4" ht="14.25">
      <c r="A965" s="247">
        <v>25</v>
      </c>
      <c r="B965" s="262" t="s">
        <v>193</v>
      </c>
      <c r="C965" s="300" t="s">
        <v>146</v>
      </c>
      <c r="D965" s="240">
        <v>174000</v>
      </c>
    </row>
    <row r="966" spans="1:4" ht="14.25">
      <c r="A966" s="247">
        <v>26</v>
      </c>
      <c r="B966" s="262" t="s">
        <v>20</v>
      </c>
      <c r="C966" s="300" t="s">
        <v>194</v>
      </c>
      <c r="D966" s="240">
        <v>20000</v>
      </c>
    </row>
    <row r="967" spans="1:4" ht="14.25">
      <c r="A967" s="247">
        <v>27</v>
      </c>
      <c r="B967" s="262"/>
      <c r="C967" s="274" t="s">
        <v>195</v>
      </c>
      <c r="D967" s="240">
        <v>315000</v>
      </c>
    </row>
    <row r="968" spans="1:4" ht="14.25">
      <c r="A968" s="247">
        <v>28</v>
      </c>
      <c r="B968" s="262"/>
      <c r="C968" s="300" t="s">
        <v>146</v>
      </c>
      <c r="D968" s="240">
        <v>184000</v>
      </c>
    </row>
    <row r="969" spans="1:4" ht="14.25">
      <c r="A969" s="247">
        <v>29</v>
      </c>
      <c r="B969" s="262" t="s">
        <v>196</v>
      </c>
      <c r="C969" s="244" t="s">
        <v>146</v>
      </c>
      <c r="D969" s="240">
        <v>124000</v>
      </c>
    </row>
    <row r="970" spans="1:4" ht="14.25">
      <c r="A970" s="247">
        <v>30</v>
      </c>
      <c r="B970" s="262"/>
      <c r="C970" s="274" t="s">
        <v>197</v>
      </c>
      <c r="D970" s="240">
        <v>3000</v>
      </c>
    </row>
    <row r="971" spans="1:4" ht="14.25">
      <c r="A971" s="247">
        <v>31</v>
      </c>
      <c r="B971" s="262" t="s">
        <v>198</v>
      </c>
      <c r="C971" s="274" t="s">
        <v>146</v>
      </c>
      <c r="D971" s="240">
        <v>160000</v>
      </c>
    </row>
    <row r="972" spans="1:4" ht="14.25">
      <c r="A972" s="247">
        <v>32</v>
      </c>
      <c r="B972" s="262"/>
      <c r="C972" s="274" t="s">
        <v>199</v>
      </c>
      <c r="D972" s="240">
        <v>70000</v>
      </c>
    </row>
    <row r="973" spans="1:4" ht="14.25">
      <c r="A973" s="247">
        <v>33</v>
      </c>
      <c r="B973" s="262" t="s">
        <v>200</v>
      </c>
      <c r="C973" s="286" t="s">
        <v>146</v>
      </c>
      <c r="D973" s="240">
        <v>121000</v>
      </c>
    </row>
    <row r="974" spans="1:4" ht="14.25">
      <c r="A974" s="247">
        <v>34</v>
      </c>
      <c r="B974" s="262" t="s">
        <v>201</v>
      </c>
      <c r="C974" s="300" t="s">
        <v>146</v>
      </c>
      <c r="D974" s="240">
        <v>50000</v>
      </c>
    </row>
    <row r="975" spans="1:4" ht="14.25">
      <c r="A975" s="247">
        <v>35</v>
      </c>
      <c r="B975" s="262" t="s">
        <v>28</v>
      </c>
      <c r="C975" s="300" t="s">
        <v>146</v>
      </c>
      <c r="D975" s="240">
        <v>55000</v>
      </c>
    </row>
    <row r="976" spans="1:4" ht="14.25">
      <c r="A976" s="247">
        <v>36</v>
      </c>
      <c r="B976" s="262" t="s">
        <v>30</v>
      </c>
      <c r="C976" s="300" t="s">
        <v>146</v>
      </c>
      <c r="D976" s="240">
        <v>79000</v>
      </c>
    </row>
    <row r="977" spans="1:4" ht="14.25">
      <c r="A977" s="247">
        <v>37</v>
      </c>
      <c r="B977" s="262" t="s">
        <v>398</v>
      </c>
      <c r="C977" s="300" t="s">
        <v>146</v>
      </c>
      <c r="D977" s="240">
        <v>120000</v>
      </c>
    </row>
    <row r="978" spans="1:4" ht="14.25">
      <c r="A978" s="247">
        <v>38</v>
      </c>
      <c r="B978" s="262" t="s">
        <v>202</v>
      </c>
      <c r="C978" s="300" t="s">
        <v>146</v>
      </c>
      <c r="D978" s="240">
        <v>111000</v>
      </c>
    </row>
    <row r="979" spans="1:4" ht="14.25">
      <c r="A979" s="247">
        <v>39</v>
      </c>
      <c r="B979" s="262" t="s">
        <v>203</v>
      </c>
      <c r="C979" s="300" t="s">
        <v>146</v>
      </c>
      <c r="D979" s="240">
        <v>186000</v>
      </c>
    </row>
    <row r="980" spans="1:4" ht="14.25">
      <c r="A980" s="247">
        <v>40</v>
      </c>
      <c r="B980" s="262" t="s">
        <v>204</v>
      </c>
      <c r="C980" s="300" t="s">
        <v>146</v>
      </c>
      <c r="D980" s="240">
        <v>25000</v>
      </c>
    </row>
    <row r="981" spans="1:4" ht="14.25">
      <c r="A981" s="273">
        <v>41</v>
      </c>
      <c r="B981" s="262" t="s">
        <v>505</v>
      </c>
      <c r="C981" s="300" t="s">
        <v>146</v>
      </c>
      <c r="D981" s="240">
        <v>90000</v>
      </c>
    </row>
    <row r="982" spans="1:4" ht="15">
      <c r="A982" s="273"/>
      <c r="B982" s="345"/>
      <c r="C982" s="248" t="s">
        <v>205</v>
      </c>
      <c r="D982" s="249">
        <f>SUM(D941:D981)</f>
        <v>5706000</v>
      </c>
    </row>
    <row r="983" spans="1:4" ht="15">
      <c r="A983" s="368"/>
      <c r="B983" s="373"/>
      <c r="C983" s="275" t="s">
        <v>206</v>
      </c>
      <c r="D983" s="276">
        <f>D982+D940+D905+D874+D869+D868</f>
        <v>34819000</v>
      </c>
    </row>
    <row r="984" spans="1:4" ht="15">
      <c r="A984" s="247"/>
      <c r="B984" s="238"/>
      <c r="C984" s="277" t="s">
        <v>207</v>
      </c>
      <c r="D984" s="247"/>
    </row>
    <row r="985" spans="1:4" ht="15">
      <c r="A985" s="273">
        <v>1</v>
      </c>
      <c r="B985" s="377">
        <v>40422</v>
      </c>
      <c r="C985" s="273" t="s">
        <v>208</v>
      </c>
      <c r="D985" s="378">
        <v>400000</v>
      </c>
    </row>
    <row r="986" spans="1:4" ht="15">
      <c r="A986" s="292"/>
      <c r="B986" s="379">
        <v>40483</v>
      </c>
      <c r="C986" s="273" t="s">
        <v>208</v>
      </c>
      <c r="D986" s="283">
        <v>700000</v>
      </c>
    </row>
    <row r="987" spans="1:4" ht="15">
      <c r="A987" s="292"/>
      <c r="B987" s="345"/>
      <c r="C987" s="248" t="s">
        <v>209</v>
      </c>
      <c r="D987" s="284">
        <f>SUM(D985:D986)</f>
        <v>1100000</v>
      </c>
    </row>
    <row r="988" spans="1:4" ht="15">
      <c r="A988" s="368"/>
      <c r="B988" s="373"/>
      <c r="C988" s="285" t="s">
        <v>210</v>
      </c>
      <c r="D988" s="368"/>
    </row>
    <row r="989" spans="1:4" ht="14.25">
      <c r="A989" s="247">
        <v>1</v>
      </c>
      <c r="B989" s="238" t="s">
        <v>486</v>
      </c>
      <c r="C989" s="247" t="s">
        <v>211</v>
      </c>
      <c r="D989" s="251">
        <v>142000</v>
      </c>
    </row>
    <row r="990" spans="1:4" ht="14.25">
      <c r="A990" s="247">
        <v>2</v>
      </c>
      <c r="B990" s="238"/>
      <c r="C990" s="247" t="s">
        <v>212</v>
      </c>
      <c r="D990" s="251">
        <v>25000</v>
      </c>
    </row>
    <row r="991" spans="1:4" ht="15">
      <c r="A991" s="292"/>
      <c r="B991" s="345"/>
      <c r="C991" s="248" t="s">
        <v>1156</v>
      </c>
      <c r="D991" s="249">
        <f>SUM(D989:D990)</f>
        <v>167000</v>
      </c>
    </row>
    <row r="992" spans="1:4" ht="14.25">
      <c r="A992" s="368">
        <v>1</v>
      </c>
      <c r="B992" s="371">
        <v>40277</v>
      </c>
      <c r="C992" s="269" t="s">
        <v>213</v>
      </c>
      <c r="D992" s="369">
        <v>80000</v>
      </c>
    </row>
    <row r="993" spans="1:4" ht="14.25">
      <c r="A993" s="247">
        <v>2</v>
      </c>
      <c r="B993" s="238" t="s">
        <v>1180</v>
      </c>
      <c r="C993" s="300" t="s">
        <v>214</v>
      </c>
      <c r="D993" s="380">
        <v>80000</v>
      </c>
    </row>
    <row r="994" spans="1:4" ht="14.25">
      <c r="A994" s="247">
        <v>3</v>
      </c>
      <c r="B994" s="238"/>
      <c r="C994" s="247" t="s">
        <v>215</v>
      </c>
      <c r="D994" s="366">
        <v>310000</v>
      </c>
    </row>
    <row r="995" spans="1:4" ht="14.25">
      <c r="A995" s="247">
        <v>4</v>
      </c>
      <c r="B995" s="238" t="s">
        <v>360</v>
      </c>
      <c r="C995" s="243" t="s">
        <v>216</v>
      </c>
      <c r="D995" s="367">
        <v>263000</v>
      </c>
    </row>
    <row r="996" spans="1:4" ht="14.25">
      <c r="A996" s="247">
        <v>5</v>
      </c>
      <c r="B996" s="238"/>
      <c r="C996" s="247" t="s">
        <v>217</v>
      </c>
      <c r="D996" s="367">
        <v>18000</v>
      </c>
    </row>
    <row r="997" spans="1:4" ht="15">
      <c r="A997" s="292"/>
      <c r="B997" s="345"/>
      <c r="C997" s="248" t="s">
        <v>1292</v>
      </c>
      <c r="D997" s="258">
        <f>SUM(D992:D996)</f>
        <v>751000</v>
      </c>
    </row>
    <row r="998" spans="1:4" ht="14.25">
      <c r="A998" s="368">
        <v>1</v>
      </c>
      <c r="B998" s="373" t="s">
        <v>1310</v>
      </c>
      <c r="C998" s="269" t="s">
        <v>218</v>
      </c>
      <c r="D998" s="369">
        <v>200000</v>
      </c>
    </row>
    <row r="999" spans="1:4" ht="14.25">
      <c r="A999" s="247">
        <v>2</v>
      </c>
      <c r="B999" s="238" t="s">
        <v>69</v>
      </c>
      <c r="C999" s="247" t="s">
        <v>219</v>
      </c>
      <c r="D999" s="366">
        <v>44000</v>
      </c>
    </row>
    <row r="1000" spans="1:4" ht="15">
      <c r="A1000" s="292"/>
      <c r="B1000" s="345"/>
      <c r="C1000" s="248" t="s">
        <v>5</v>
      </c>
      <c r="D1000" s="258">
        <f>SUM(D998:D999)</f>
        <v>244000</v>
      </c>
    </row>
    <row r="1001" spans="1:4" ht="14.25">
      <c r="A1001" s="368">
        <v>1</v>
      </c>
      <c r="B1001" s="373" t="s">
        <v>429</v>
      </c>
      <c r="C1001" s="269" t="s">
        <v>220</v>
      </c>
      <c r="D1001" s="267">
        <v>80000</v>
      </c>
    </row>
    <row r="1002" spans="1:4" ht="14.25">
      <c r="A1002" s="247">
        <v>2</v>
      </c>
      <c r="B1002" s="238"/>
      <c r="C1002" s="286" t="s">
        <v>221</v>
      </c>
      <c r="D1002" s="251">
        <v>120000</v>
      </c>
    </row>
    <row r="1003" spans="1:4" ht="14.25">
      <c r="A1003" s="247">
        <v>3</v>
      </c>
      <c r="B1003" s="238" t="s">
        <v>178</v>
      </c>
      <c r="C1003" s="286" t="s">
        <v>222</v>
      </c>
      <c r="D1003" s="251">
        <v>50000</v>
      </c>
    </row>
    <row r="1004" spans="1:4" ht="14.25">
      <c r="A1004" s="247">
        <v>4</v>
      </c>
      <c r="B1004" s="238" t="s">
        <v>180</v>
      </c>
      <c r="C1004" s="300" t="s">
        <v>223</v>
      </c>
      <c r="D1004" s="251">
        <v>328000</v>
      </c>
    </row>
    <row r="1005" spans="1:4" ht="15">
      <c r="A1005" s="292"/>
      <c r="B1005" s="345"/>
      <c r="C1005" s="248" t="s">
        <v>17</v>
      </c>
      <c r="D1005" s="258">
        <f>SUM(D1001:D1004)</f>
        <v>578000</v>
      </c>
    </row>
    <row r="1006" spans="1:4" ht="14.25">
      <c r="A1006" s="368">
        <v>1</v>
      </c>
      <c r="B1006" s="371">
        <v>40433</v>
      </c>
      <c r="C1006" s="269" t="s">
        <v>224</v>
      </c>
      <c r="D1006" s="288">
        <v>563000</v>
      </c>
    </row>
    <row r="1007" spans="1:4" ht="14.25">
      <c r="A1007" s="247">
        <v>2</v>
      </c>
      <c r="B1007" s="237">
        <v>40494</v>
      </c>
      <c r="C1007" s="286" t="s">
        <v>225</v>
      </c>
      <c r="D1007" s="240">
        <v>65000</v>
      </c>
    </row>
    <row r="1008" spans="1:4" ht="14.25">
      <c r="A1008" s="247">
        <v>3</v>
      </c>
      <c r="B1008" s="238" t="s">
        <v>86</v>
      </c>
      <c r="C1008" s="274" t="s">
        <v>226</v>
      </c>
      <c r="D1008" s="240">
        <v>57000</v>
      </c>
    </row>
    <row r="1009" spans="1:4" ht="14.25">
      <c r="A1009" s="247">
        <v>4</v>
      </c>
      <c r="B1009" s="238" t="s">
        <v>193</v>
      </c>
      <c r="C1009" s="247" t="s">
        <v>227</v>
      </c>
      <c r="D1009" s="241">
        <v>40000</v>
      </c>
    </row>
    <row r="1010" spans="1:4" ht="15">
      <c r="A1010" s="292"/>
      <c r="B1010" s="345"/>
      <c r="C1010" s="248" t="s">
        <v>37</v>
      </c>
      <c r="D1010" s="258">
        <f>SUM(D1006:D1009)</f>
        <v>725000</v>
      </c>
    </row>
    <row r="1011" spans="1:4" ht="15">
      <c r="A1011" s="292"/>
      <c r="B1011" s="345"/>
      <c r="C1011" s="287" t="s">
        <v>228</v>
      </c>
      <c r="D1011" s="284">
        <f>D1010+D1005+D1000+D997+D991</f>
        <v>2465000</v>
      </c>
    </row>
    <row r="1012" spans="1:4" ht="15">
      <c r="A1012" s="368"/>
      <c r="B1012" s="373"/>
      <c r="C1012" s="285" t="s">
        <v>229</v>
      </c>
      <c r="D1012" s="368"/>
    </row>
    <row r="1013" spans="1:4" ht="14.25">
      <c r="A1013" s="247">
        <v>1</v>
      </c>
      <c r="B1013" s="238" t="s">
        <v>374</v>
      </c>
      <c r="C1013" s="243" t="s">
        <v>230</v>
      </c>
      <c r="D1013" s="367">
        <v>1000000</v>
      </c>
    </row>
    <row r="1014" spans="1:4" ht="14.25">
      <c r="A1014" s="247">
        <v>2</v>
      </c>
      <c r="B1014" s="238"/>
      <c r="C1014" s="243" t="s">
        <v>232</v>
      </c>
      <c r="D1014" s="367">
        <v>900000</v>
      </c>
    </row>
    <row r="1015" spans="1:4" ht="15">
      <c r="A1015" s="292"/>
      <c r="B1015" s="345"/>
      <c r="C1015" s="248" t="s">
        <v>1292</v>
      </c>
      <c r="D1015" s="258">
        <f>SUM(D1013:D1014)</f>
        <v>1900000</v>
      </c>
    </row>
    <row r="1016" spans="1:4" ht="14.25">
      <c r="A1016" s="368">
        <v>1</v>
      </c>
      <c r="B1016" s="373" t="s">
        <v>166</v>
      </c>
      <c r="C1016" s="243" t="s">
        <v>230</v>
      </c>
      <c r="D1016" s="369">
        <v>1000000</v>
      </c>
    </row>
    <row r="1017" spans="1:4" ht="14.25">
      <c r="A1017" s="247">
        <v>2</v>
      </c>
      <c r="B1017" s="238"/>
      <c r="C1017" s="247" t="s">
        <v>233</v>
      </c>
      <c r="D1017" s="366">
        <v>1800000</v>
      </c>
    </row>
    <row r="1018" spans="1:4" ht="15">
      <c r="A1018" s="292"/>
      <c r="B1018" s="345"/>
      <c r="C1018" s="248" t="s">
        <v>5</v>
      </c>
      <c r="D1018" s="258">
        <f>SUM(D1016:D1017)</f>
        <v>2800000</v>
      </c>
    </row>
    <row r="1019" spans="1:4" ht="14.25">
      <c r="A1019" s="368">
        <v>1</v>
      </c>
      <c r="B1019" s="373" t="s">
        <v>383</v>
      </c>
      <c r="C1019" s="243" t="s">
        <v>230</v>
      </c>
      <c r="D1019" s="267">
        <v>1000000</v>
      </c>
    </row>
    <row r="1020" spans="1:4" ht="14.25">
      <c r="A1020" s="247">
        <v>2</v>
      </c>
      <c r="B1020" s="238"/>
      <c r="C1020" s="247" t="s">
        <v>233</v>
      </c>
      <c r="D1020" s="251">
        <v>1800000</v>
      </c>
    </row>
    <row r="1021" spans="1:4" ht="15">
      <c r="A1021" s="292"/>
      <c r="B1021" s="345"/>
      <c r="C1021" s="248" t="s">
        <v>17</v>
      </c>
      <c r="D1021" s="258">
        <f>SUM(D1019:D1020)</f>
        <v>2800000</v>
      </c>
    </row>
    <row r="1022" spans="1:4" ht="14.25">
      <c r="A1022" s="368">
        <v>1</v>
      </c>
      <c r="B1022" s="373" t="s">
        <v>505</v>
      </c>
      <c r="C1022" s="243" t="s">
        <v>230</v>
      </c>
      <c r="D1022" s="288">
        <v>1000000</v>
      </c>
    </row>
    <row r="1023" spans="1:4" ht="14.25">
      <c r="A1023" s="247">
        <v>2</v>
      </c>
      <c r="B1023" s="238"/>
      <c r="C1023" s="247" t="s">
        <v>233</v>
      </c>
      <c r="D1023" s="240">
        <v>1800000</v>
      </c>
    </row>
    <row r="1024" spans="1:4" ht="15">
      <c r="A1024" s="292"/>
      <c r="B1024" s="345"/>
      <c r="C1024" s="248" t="s">
        <v>37</v>
      </c>
      <c r="D1024" s="258">
        <f>SUM(D1022:D1023)</f>
        <v>2800000</v>
      </c>
    </row>
    <row r="1025" spans="1:4" ht="15">
      <c r="A1025" s="248"/>
      <c r="B1025" s="289"/>
      <c r="C1025" s="248" t="s">
        <v>234</v>
      </c>
      <c r="D1025" s="290">
        <f>D1024+D1021+D1018+D1015</f>
        <v>10300000</v>
      </c>
    </row>
    <row r="1026" spans="1:4" ht="15">
      <c r="A1026" s="368"/>
      <c r="B1026" s="373"/>
      <c r="C1026" s="291" t="s">
        <v>235</v>
      </c>
      <c r="D1026" s="368"/>
    </row>
    <row r="1027" spans="1:4" ht="14.25">
      <c r="A1027" s="247">
        <v>1</v>
      </c>
      <c r="B1027" s="237">
        <v>40394</v>
      </c>
      <c r="C1027" s="247" t="s">
        <v>236</v>
      </c>
      <c r="D1027" s="363">
        <v>480000</v>
      </c>
    </row>
    <row r="1028" spans="1:4" ht="14.25">
      <c r="A1028" s="247">
        <v>2</v>
      </c>
      <c r="B1028" s="237">
        <v>40425</v>
      </c>
      <c r="C1028" s="247" t="s">
        <v>237</v>
      </c>
      <c r="D1028" s="363">
        <v>200000</v>
      </c>
    </row>
    <row r="1029" spans="1:4" ht="14.25">
      <c r="A1029" s="247">
        <v>3</v>
      </c>
      <c r="B1029" s="238" t="s">
        <v>484</v>
      </c>
      <c r="C1029" s="247" t="s">
        <v>238</v>
      </c>
      <c r="D1029" s="363">
        <v>270000</v>
      </c>
    </row>
    <row r="1030" spans="1:4" ht="14.25">
      <c r="A1030" s="247">
        <v>4</v>
      </c>
      <c r="B1030" s="238"/>
      <c r="C1030" s="247" t="s">
        <v>239</v>
      </c>
      <c r="D1030" s="363">
        <v>20000</v>
      </c>
    </row>
    <row r="1031" spans="1:4" ht="14.25">
      <c r="A1031" s="247">
        <v>5</v>
      </c>
      <c r="B1031" s="238"/>
      <c r="C1031" s="247" t="s">
        <v>240</v>
      </c>
      <c r="D1031" s="363">
        <v>100000</v>
      </c>
    </row>
    <row r="1032" spans="1:4" ht="15">
      <c r="A1032" s="292"/>
      <c r="B1032" s="345"/>
      <c r="C1032" s="248" t="s">
        <v>635</v>
      </c>
      <c r="D1032" s="258">
        <f>SUM(D1027:D1031)</f>
        <v>1070000</v>
      </c>
    </row>
    <row r="1033" spans="1:4" ht="15">
      <c r="A1033" s="292">
        <v>1</v>
      </c>
      <c r="B1033" s="345" t="s">
        <v>47</v>
      </c>
      <c r="C1033" s="292" t="s">
        <v>241</v>
      </c>
      <c r="D1033" s="293">
        <v>22000</v>
      </c>
    </row>
    <row r="1034" spans="1:4" ht="14.25">
      <c r="A1034" s="368">
        <v>1</v>
      </c>
      <c r="B1034" s="371">
        <v>40430</v>
      </c>
      <c r="C1034" s="298" t="s">
        <v>242</v>
      </c>
      <c r="D1034" s="369">
        <v>193000</v>
      </c>
    </row>
    <row r="1035" spans="1:4" ht="14.25">
      <c r="A1035" s="247">
        <v>2</v>
      </c>
      <c r="B1035" s="238"/>
      <c r="C1035" s="247" t="s">
        <v>243</v>
      </c>
      <c r="D1035" s="366">
        <v>10000</v>
      </c>
    </row>
    <row r="1036" spans="1:4" ht="14.25">
      <c r="A1036" s="247">
        <v>3</v>
      </c>
      <c r="B1036" s="238" t="s">
        <v>1222</v>
      </c>
      <c r="C1036" s="243" t="s">
        <v>244</v>
      </c>
      <c r="D1036" s="366">
        <v>17000</v>
      </c>
    </row>
    <row r="1037" spans="1:4" ht="15">
      <c r="A1037" s="368"/>
      <c r="B1037" s="345"/>
      <c r="C1037" s="248" t="s">
        <v>1292</v>
      </c>
      <c r="D1037" s="258">
        <f>SUM(D1034:D1036)</f>
        <v>220000</v>
      </c>
    </row>
    <row r="1038" spans="1:4" ht="14.25">
      <c r="A1038" s="368">
        <v>1</v>
      </c>
      <c r="B1038" s="266" t="s">
        <v>176</v>
      </c>
      <c r="C1038" s="294" t="s">
        <v>245</v>
      </c>
      <c r="D1038" s="267">
        <v>120000</v>
      </c>
    </row>
    <row r="1039" spans="1:4" ht="14.25">
      <c r="A1039" s="247">
        <v>2</v>
      </c>
      <c r="B1039" s="262"/>
      <c r="C1039" s="274" t="s">
        <v>246</v>
      </c>
      <c r="D1039" s="251">
        <v>90000</v>
      </c>
    </row>
    <row r="1040" spans="1:4" ht="14.25">
      <c r="A1040" s="247">
        <v>3</v>
      </c>
      <c r="B1040" s="262" t="s">
        <v>429</v>
      </c>
      <c r="C1040" s="300" t="s">
        <v>247</v>
      </c>
      <c r="D1040" s="251">
        <v>11000</v>
      </c>
    </row>
    <row r="1041" spans="1:4" ht="14.25">
      <c r="A1041" s="247">
        <v>4</v>
      </c>
      <c r="B1041" s="262"/>
      <c r="C1041" s="300" t="s">
        <v>248</v>
      </c>
      <c r="D1041" s="251">
        <v>19000</v>
      </c>
    </row>
    <row r="1042" spans="1:4" ht="14.25">
      <c r="A1042" s="247">
        <v>5</v>
      </c>
      <c r="B1042" s="262" t="s">
        <v>382</v>
      </c>
      <c r="C1042" s="300" t="s">
        <v>249</v>
      </c>
      <c r="D1042" s="251">
        <v>4180000</v>
      </c>
    </row>
    <row r="1043" spans="1:4" ht="14.25">
      <c r="A1043" s="247">
        <v>6</v>
      </c>
      <c r="B1043" s="262" t="s">
        <v>431</v>
      </c>
      <c r="C1043" s="274" t="s">
        <v>250</v>
      </c>
      <c r="D1043" s="251">
        <v>90000</v>
      </c>
    </row>
    <row r="1044" spans="1:4" ht="14.25">
      <c r="A1044" s="247">
        <v>7</v>
      </c>
      <c r="B1044" s="262"/>
      <c r="C1044" s="274" t="s">
        <v>247</v>
      </c>
      <c r="D1044" s="251">
        <v>38000</v>
      </c>
    </row>
    <row r="1045" spans="1:4" ht="14.25">
      <c r="A1045" s="273">
        <v>8</v>
      </c>
      <c r="B1045" s="262" t="s">
        <v>383</v>
      </c>
      <c r="C1045" s="247" t="s">
        <v>251</v>
      </c>
      <c r="D1045" s="251">
        <v>8000</v>
      </c>
    </row>
    <row r="1046" spans="1:4" ht="15">
      <c r="A1046" s="247"/>
      <c r="B1046" s="345"/>
      <c r="C1046" s="248" t="s">
        <v>17</v>
      </c>
      <c r="D1046" s="258">
        <f>SUM(D1038:D1045)</f>
        <v>4556000</v>
      </c>
    </row>
    <row r="1047" spans="1:4" ht="14.25">
      <c r="A1047" s="368">
        <v>1</v>
      </c>
      <c r="B1047" s="261">
        <v>40524</v>
      </c>
      <c r="C1047" s="295" t="s">
        <v>252</v>
      </c>
      <c r="D1047" s="288">
        <v>150000</v>
      </c>
    </row>
    <row r="1048" spans="1:4" ht="14.25">
      <c r="A1048" s="247">
        <v>2</v>
      </c>
      <c r="B1048" s="262" t="s">
        <v>396</v>
      </c>
      <c r="C1048" s="300" t="s">
        <v>253</v>
      </c>
      <c r="D1048" s="240">
        <v>29500</v>
      </c>
    </row>
    <row r="1049" spans="1:4" ht="14.25">
      <c r="A1049" s="247">
        <v>3</v>
      </c>
      <c r="B1049" s="262" t="s">
        <v>86</v>
      </c>
      <c r="C1049" s="274" t="s">
        <v>254</v>
      </c>
      <c r="D1049" s="241">
        <v>11000</v>
      </c>
    </row>
    <row r="1050" spans="1:4" ht="14.25">
      <c r="A1050" s="247">
        <v>4</v>
      </c>
      <c r="B1050" s="262" t="s">
        <v>200</v>
      </c>
      <c r="C1050" s="286" t="s">
        <v>255</v>
      </c>
      <c r="D1050" s="240">
        <v>66000</v>
      </c>
    </row>
    <row r="1051" spans="1:4" ht="14.25">
      <c r="A1051" s="247">
        <v>5</v>
      </c>
      <c r="B1051" s="262" t="s">
        <v>201</v>
      </c>
      <c r="C1051" s="286" t="s">
        <v>256</v>
      </c>
      <c r="D1051" s="240">
        <v>24000</v>
      </c>
    </row>
    <row r="1052" spans="1:4" ht="14.25">
      <c r="A1052" s="273">
        <v>6</v>
      </c>
      <c r="B1052" s="262" t="s">
        <v>202</v>
      </c>
      <c r="C1052" s="274" t="s">
        <v>257</v>
      </c>
      <c r="D1052" s="240">
        <v>12000</v>
      </c>
    </row>
    <row r="1053" spans="1:4" ht="15">
      <c r="A1053" s="273"/>
      <c r="B1053" s="345"/>
      <c r="C1053" s="248" t="s">
        <v>37</v>
      </c>
      <c r="D1053" s="258">
        <f>SUM(D1047:D1052)</f>
        <v>292500</v>
      </c>
    </row>
    <row r="1054" spans="1:4" ht="15">
      <c r="A1054" s="296"/>
      <c r="B1054" s="289"/>
      <c r="C1054" s="287" t="s">
        <v>258</v>
      </c>
      <c r="D1054" s="284">
        <f>D1053+D1046+D1037+D1033+D1032</f>
        <v>6160500</v>
      </c>
    </row>
    <row r="1055" spans="1:4" ht="15">
      <c r="A1055" s="368"/>
      <c r="B1055" s="373"/>
      <c r="C1055" s="297" t="s">
        <v>259</v>
      </c>
      <c r="D1055" s="368"/>
    </row>
    <row r="1056" spans="1:4" ht="14.25">
      <c r="A1056" s="247">
        <v>1</v>
      </c>
      <c r="B1056" s="238" t="s">
        <v>260</v>
      </c>
      <c r="C1056" s="247" t="s">
        <v>261</v>
      </c>
      <c r="D1056" s="363">
        <v>1200000</v>
      </c>
    </row>
    <row r="1057" spans="1:4" ht="14.25">
      <c r="A1057" s="247">
        <v>2</v>
      </c>
      <c r="B1057" s="238"/>
      <c r="C1057" s="247" t="s">
        <v>262</v>
      </c>
      <c r="D1057" s="363">
        <v>700000</v>
      </c>
    </row>
    <row r="1058" spans="1:4" ht="15">
      <c r="A1058" s="292"/>
      <c r="B1058" s="345"/>
      <c r="C1058" s="248" t="s">
        <v>635</v>
      </c>
      <c r="D1058" s="258">
        <f>SUM(D1056:D1057)</f>
        <v>1900000</v>
      </c>
    </row>
    <row r="1059" spans="1:4" ht="14.25">
      <c r="A1059" s="368">
        <v>1</v>
      </c>
      <c r="B1059" s="381">
        <v>40299</v>
      </c>
      <c r="C1059" s="298" t="s">
        <v>263</v>
      </c>
      <c r="D1059" s="288">
        <v>500000</v>
      </c>
    </row>
    <row r="1060" spans="1:4" ht="14.25">
      <c r="A1060" s="247">
        <v>2</v>
      </c>
      <c r="B1060" s="238"/>
      <c r="C1060" s="247" t="s">
        <v>264</v>
      </c>
      <c r="D1060" s="240">
        <v>50000</v>
      </c>
    </row>
    <row r="1061" spans="1:4" ht="15">
      <c r="A1061" s="292"/>
      <c r="B1061" s="345"/>
      <c r="C1061" s="248" t="s">
        <v>265</v>
      </c>
      <c r="D1061" s="258">
        <f>SUM(D1059:D1060)</f>
        <v>550000</v>
      </c>
    </row>
    <row r="1062" spans="1:4" ht="14.25">
      <c r="A1062" s="368">
        <v>1</v>
      </c>
      <c r="B1062" s="381">
        <v>40330</v>
      </c>
      <c r="C1062" s="295" t="s">
        <v>266</v>
      </c>
      <c r="D1062" s="382">
        <v>200000</v>
      </c>
    </row>
    <row r="1063" spans="1:4" ht="14.25">
      <c r="A1063" s="247">
        <v>2</v>
      </c>
      <c r="B1063" s="238"/>
      <c r="C1063" s="243" t="s">
        <v>267</v>
      </c>
      <c r="D1063" s="240">
        <v>500000</v>
      </c>
    </row>
    <row r="1064" spans="1:4" ht="15">
      <c r="A1064" s="292"/>
      <c r="B1064" s="345"/>
      <c r="C1064" s="248" t="s">
        <v>785</v>
      </c>
      <c r="D1064" s="258">
        <f>SUM(D1062:D1063)</f>
        <v>700000</v>
      </c>
    </row>
    <row r="1065" spans="1:4" ht="14.25">
      <c r="A1065" s="368">
        <v>1</v>
      </c>
      <c r="B1065" s="381">
        <v>40360</v>
      </c>
      <c r="C1065" s="295" t="s">
        <v>264</v>
      </c>
      <c r="D1065" s="383">
        <v>200000</v>
      </c>
    </row>
    <row r="1066" spans="1:4" ht="14.25">
      <c r="A1066" s="247">
        <v>2</v>
      </c>
      <c r="B1066" s="238"/>
      <c r="C1066" s="300" t="s">
        <v>268</v>
      </c>
      <c r="D1066" s="355">
        <v>600000</v>
      </c>
    </row>
    <row r="1067" spans="1:4" ht="15">
      <c r="A1067" s="292"/>
      <c r="B1067" s="345"/>
      <c r="C1067" s="248" t="s">
        <v>949</v>
      </c>
      <c r="D1067" s="258">
        <f>SUM(D1065:D1066)</f>
        <v>800000</v>
      </c>
    </row>
    <row r="1068" spans="1:4" ht="14.25">
      <c r="A1068" s="368">
        <v>1</v>
      </c>
      <c r="B1068" s="381">
        <v>40391</v>
      </c>
      <c r="C1068" s="368" t="s">
        <v>268</v>
      </c>
      <c r="D1068" s="267">
        <v>600000</v>
      </c>
    </row>
    <row r="1069" spans="1:4" ht="14.25">
      <c r="A1069" s="247">
        <v>2</v>
      </c>
      <c r="B1069" s="238"/>
      <c r="C1069" s="247" t="s">
        <v>266</v>
      </c>
      <c r="D1069" s="251">
        <v>450000</v>
      </c>
    </row>
    <row r="1070" spans="1:4" ht="15">
      <c r="A1070" s="292"/>
      <c r="B1070" s="345"/>
      <c r="C1070" s="248" t="s">
        <v>1156</v>
      </c>
      <c r="D1070" s="258">
        <f>SUM(D1068:D1069)</f>
        <v>1050000</v>
      </c>
    </row>
    <row r="1071" spans="1:4" ht="14.25">
      <c r="A1071" s="368">
        <v>1</v>
      </c>
      <c r="B1071" s="381">
        <v>40422</v>
      </c>
      <c r="C1071" s="368" t="s">
        <v>267</v>
      </c>
      <c r="D1071" s="369">
        <v>474000</v>
      </c>
    </row>
    <row r="1072" spans="1:4" ht="14.25">
      <c r="A1072" s="247">
        <v>2</v>
      </c>
      <c r="B1072" s="238"/>
      <c r="C1072" s="247" t="s">
        <v>264</v>
      </c>
      <c r="D1072" s="366">
        <v>879000</v>
      </c>
    </row>
    <row r="1073" spans="1:4" ht="15">
      <c r="A1073" s="292"/>
      <c r="B1073" s="345"/>
      <c r="C1073" s="248" t="s">
        <v>1292</v>
      </c>
      <c r="D1073" s="258">
        <f>SUM(D1071:D1072)</f>
        <v>1353000</v>
      </c>
    </row>
    <row r="1074" spans="1:4" ht="14.25">
      <c r="A1074" s="368">
        <v>1</v>
      </c>
      <c r="B1074" s="381">
        <v>40452</v>
      </c>
      <c r="C1074" s="368" t="s">
        <v>266</v>
      </c>
      <c r="D1074" s="369">
        <v>700000</v>
      </c>
    </row>
    <row r="1075" spans="1:4" ht="14.25">
      <c r="A1075" s="247">
        <v>2</v>
      </c>
      <c r="B1075" s="238"/>
      <c r="C1075" s="243" t="s">
        <v>268</v>
      </c>
      <c r="D1075" s="366">
        <v>500000</v>
      </c>
    </row>
    <row r="1076" spans="1:4" ht="15">
      <c r="A1076" s="292"/>
      <c r="B1076" s="345"/>
      <c r="C1076" s="248" t="s">
        <v>5</v>
      </c>
      <c r="D1076" s="258">
        <f>SUM(D1074:D1075)</f>
        <v>1200000</v>
      </c>
    </row>
    <row r="1077" spans="1:4" ht="15">
      <c r="A1077" s="292">
        <v>1</v>
      </c>
      <c r="B1077" s="379">
        <v>40483</v>
      </c>
      <c r="C1077" s="299" t="s">
        <v>266</v>
      </c>
      <c r="D1077" s="283">
        <v>1000000</v>
      </c>
    </row>
    <row r="1078" spans="1:4" ht="14.25">
      <c r="A1078" s="368">
        <v>1</v>
      </c>
      <c r="B1078" s="381">
        <v>40513</v>
      </c>
      <c r="C1078" s="269" t="s">
        <v>269</v>
      </c>
      <c r="D1078" s="288">
        <v>750000</v>
      </c>
    </row>
    <row r="1079" spans="1:4" ht="14.25">
      <c r="A1079" s="247">
        <v>2</v>
      </c>
      <c r="B1079" s="238"/>
      <c r="C1079" s="300" t="s">
        <v>270</v>
      </c>
      <c r="D1079" s="240">
        <v>491000</v>
      </c>
    </row>
    <row r="1080" spans="1:4" ht="14.25">
      <c r="A1080" s="247">
        <v>3</v>
      </c>
      <c r="B1080" s="238"/>
      <c r="C1080" s="300" t="s">
        <v>264</v>
      </c>
      <c r="D1080" s="240">
        <v>850000</v>
      </c>
    </row>
    <row r="1081" spans="1:4" ht="15">
      <c r="A1081" s="292"/>
      <c r="B1081" s="345"/>
      <c r="C1081" s="248" t="s">
        <v>37</v>
      </c>
      <c r="D1081" s="258">
        <f>SUM(D1078:D1080)</f>
        <v>2091000</v>
      </c>
    </row>
    <row r="1082" spans="1:4" ht="15">
      <c r="A1082" s="292"/>
      <c r="B1082" s="345"/>
      <c r="C1082" s="287" t="s">
        <v>271</v>
      </c>
      <c r="D1082" s="284">
        <f>D1081+D1077+D1076+D1073+D1070+D1067+D1064+D1061+D1058</f>
        <v>10644000</v>
      </c>
    </row>
    <row r="1083" spans="1:4" ht="15">
      <c r="A1083" s="368"/>
      <c r="B1083" s="373"/>
      <c r="C1083" s="297" t="s">
        <v>272</v>
      </c>
      <c r="D1083" s="368"/>
    </row>
    <row r="1084" spans="1:4" ht="14.25">
      <c r="A1084" s="247">
        <v>1</v>
      </c>
      <c r="B1084" s="238" t="s">
        <v>40</v>
      </c>
      <c r="C1084" s="247" t="s">
        <v>273</v>
      </c>
      <c r="D1084" s="363">
        <v>74000</v>
      </c>
    </row>
    <row r="1085" spans="1:4" ht="14.25">
      <c r="A1085" s="247">
        <v>2</v>
      </c>
      <c r="B1085" s="238"/>
      <c r="C1085" s="247" t="s">
        <v>274</v>
      </c>
      <c r="D1085" s="363">
        <v>50000</v>
      </c>
    </row>
    <row r="1086" spans="1:4" ht="14.25">
      <c r="A1086" s="247">
        <v>3</v>
      </c>
      <c r="B1086" s="237"/>
      <c r="C1086" s="259" t="s">
        <v>275</v>
      </c>
      <c r="D1086" s="363">
        <v>360000</v>
      </c>
    </row>
    <row r="1087" spans="1:4" ht="14.25">
      <c r="A1087" s="247">
        <v>4</v>
      </c>
      <c r="B1087" s="238"/>
      <c r="C1087" s="259" t="s">
        <v>276</v>
      </c>
      <c r="D1087" s="363"/>
    </row>
    <row r="1088" spans="1:4" ht="14.25">
      <c r="A1088" s="247">
        <v>5</v>
      </c>
      <c r="B1088" s="238" t="s">
        <v>478</v>
      </c>
      <c r="C1088" s="247" t="s">
        <v>277</v>
      </c>
      <c r="D1088" s="363">
        <v>150000</v>
      </c>
    </row>
    <row r="1089" spans="1:4" ht="15">
      <c r="A1089" s="292"/>
      <c r="B1089" s="345"/>
      <c r="C1089" s="248" t="s">
        <v>635</v>
      </c>
      <c r="D1089" s="258">
        <f>SUM(D1084:D1088)</f>
        <v>634000</v>
      </c>
    </row>
    <row r="1090" spans="1:4" ht="15">
      <c r="A1090" s="292">
        <v>1</v>
      </c>
      <c r="B1090" s="345" t="s">
        <v>473</v>
      </c>
      <c r="C1090" s="301" t="s">
        <v>278</v>
      </c>
      <c r="D1090" s="254">
        <v>1500000</v>
      </c>
    </row>
    <row r="1091" spans="1:4" ht="14.25">
      <c r="A1091" s="368">
        <v>1</v>
      </c>
      <c r="B1091" s="371">
        <v>40275</v>
      </c>
      <c r="C1091" s="269" t="s">
        <v>279</v>
      </c>
      <c r="D1091" s="384">
        <v>90000</v>
      </c>
    </row>
    <row r="1092" spans="1:4" ht="14.25">
      <c r="A1092" s="247">
        <v>2</v>
      </c>
      <c r="B1092" s="238" t="s">
        <v>485</v>
      </c>
      <c r="C1092" s="300" t="s">
        <v>280</v>
      </c>
      <c r="D1092" s="356">
        <v>1900000</v>
      </c>
    </row>
    <row r="1093" spans="1:4" ht="14.25">
      <c r="A1093" s="247">
        <v>3</v>
      </c>
      <c r="B1093" s="238" t="s">
        <v>945</v>
      </c>
      <c r="C1093" s="286" t="s">
        <v>281</v>
      </c>
      <c r="D1093" s="355">
        <v>100000</v>
      </c>
    </row>
    <row r="1094" spans="1:4" ht="15">
      <c r="A1094" s="292"/>
      <c r="B1094" s="345"/>
      <c r="C1094" s="248" t="s">
        <v>949</v>
      </c>
      <c r="D1094" s="258">
        <f>SUM(D1091:D1093)</f>
        <v>2090000</v>
      </c>
    </row>
    <row r="1095" spans="1:4" ht="14.25">
      <c r="A1095" s="368">
        <v>1</v>
      </c>
      <c r="B1095" s="373" t="s">
        <v>348</v>
      </c>
      <c r="C1095" s="298" t="s">
        <v>282</v>
      </c>
      <c r="D1095" s="385">
        <v>80000</v>
      </c>
    </row>
    <row r="1096" spans="1:4" ht="14.25">
      <c r="A1096" s="247">
        <v>2</v>
      </c>
      <c r="B1096" s="237" t="s">
        <v>486</v>
      </c>
      <c r="C1096" s="247" t="s">
        <v>283</v>
      </c>
      <c r="D1096" s="251">
        <v>60000</v>
      </c>
    </row>
    <row r="1097" spans="1:4" ht="15">
      <c r="A1097" s="292"/>
      <c r="B1097" s="345"/>
      <c r="C1097" s="248" t="s">
        <v>1156</v>
      </c>
      <c r="D1097" s="258">
        <f>SUM(D1095:D1096)</f>
        <v>140000</v>
      </c>
    </row>
    <row r="1098" spans="1:4" ht="14.25">
      <c r="A1098" s="368">
        <v>1</v>
      </c>
      <c r="B1098" s="371">
        <v>40338</v>
      </c>
      <c r="C1098" s="368" t="s">
        <v>927</v>
      </c>
      <c r="D1098" s="369">
        <v>250000</v>
      </c>
    </row>
    <row r="1099" spans="1:4" ht="14.25">
      <c r="A1099" s="247">
        <v>2</v>
      </c>
      <c r="B1099" s="238" t="s">
        <v>1222</v>
      </c>
      <c r="C1099" s="247" t="s">
        <v>284</v>
      </c>
      <c r="D1099" s="366">
        <v>500000</v>
      </c>
    </row>
    <row r="1100" spans="1:4" ht="14.25">
      <c r="A1100" s="247">
        <v>3</v>
      </c>
      <c r="B1100" s="238" t="s">
        <v>1229</v>
      </c>
      <c r="C1100" s="247" t="s">
        <v>285</v>
      </c>
      <c r="D1100" s="366">
        <v>500000</v>
      </c>
    </row>
    <row r="1101" spans="1:4" ht="14.25">
      <c r="A1101" s="247">
        <v>4</v>
      </c>
      <c r="B1101" s="238" t="s">
        <v>142</v>
      </c>
      <c r="C1101" s="243" t="s">
        <v>286</v>
      </c>
      <c r="D1101" s="367">
        <v>400000</v>
      </c>
    </row>
    <row r="1102" spans="1:4" ht="14.25">
      <c r="A1102" s="247">
        <v>5</v>
      </c>
      <c r="B1102" s="238"/>
      <c r="C1102" s="243" t="s">
        <v>287</v>
      </c>
      <c r="D1102" s="367">
        <v>100000</v>
      </c>
    </row>
    <row r="1103" spans="1:4" ht="15">
      <c r="A1103" s="292"/>
      <c r="B1103" s="345"/>
      <c r="C1103" s="248" t="s">
        <v>1292</v>
      </c>
      <c r="D1103" s="258">
        <f>SUM(D1098:D1102)</f>
        <v>1750000</v>
      </c>
    </row>
    <row r="1104" spans="1:4" ht="15">
      <c r="A1104" s="292">
        <v>1</v>
      </c>
      <c r="B1104" s="386">
        <v>40400</v>
      </c>
      <c r="C1104" s="292" t="s">
        <v>288</v>
      </c>
      <c r="D1104" s="387">
        <v>200000</v>
      </c>
    </row>
    <row r="1105" spans="1:4" ht="14.25">
      <c r="A1105" s="368">
        <v>1</v>
      </c>
      <c r="B1105" s="373" t="s">
        <v>382</v>
      </c>
      <c r="C1105" s="269" t="s">
        <v>289</v>
      </c>
      <c r="D1105" s="267">
        <v>4000000</v>
      </c>
    </row>
    <row r="1106" spans="1:4" ht="14.25">
      <c r="A1106" s="247">
        <v>2</v>
      </c>
      <c r="B1106" s="238" t="s">
        <v>178</v>
      </c>
      <c r="C1106" s="300" t="s">
        <v>290</v>
      </c>
      <c r="D1106" s="251">
        <v>25000</v>
      </c>
    </row>
    <row r="1107" spans="1:4" ht="14.25">
      <c r="A1107" s="247">
        <v>3</v>
      </c>
      <c r="B1107" s="238" t="s">
        <v>431</v>
      </c>
      <c r="C1107" s="247" t="s">
        <v>291</v>
      </c>
      <c r="D1107" s="251">
        <v>650000</v>
      </c>
    </row>
    <row r="1108" spans="1:4" ht="15">
      <c r="A1108" s="368"/>
      <c r="B1108" s="345"/>
      <c r="C1108" s="248" t="s">
        <v>17</v>
      </c>
      <c r="D1108" s="258">
        <f>SUM(D1105:D1107)</f>
        <v>4675000</v>
      </c>
    </row>
    <row r="1109" spans="1:4" ht="14.25">
      <c r="A1109" s="368">
        <v>1</v>
      </c>
      <c r="B1109" s="261">
        <v>40280</v>
      </c>
      <c r="C1109" s="269" t="s">
        <v>292</v>
      </c>
      <c r="D1109" s="302">
        <v>83000</v>
      </c>
    </row>
    <row r="1110" spans="1:4" ht="14.25">
      <c r="A1110" s="247">
        <v>2</v>
      </c>
      <c r="B1110" s="268">
        <v>40341</v>
      </c>
      <c r="C1110" s="300" t="s">
        <v>293</v>
      </c>
      <c r="D1110" s="240">
        <v>200000</v>
      </c>
    </row>
    <row r="1111" spans="1:4" ht="14.25">
      <c r="A1111" s="247">
        <v>3</v>
      </c>
      <c r="B1111" s="262"/>
      <c r="C1111" s="300" t="s">
        <v>294</v>
      </c>
      <c r="D1111" s="240">
        <v>350000</v>
      </c>
    </row>
    <row r="1112" spans="1:4" ht="14.25">
      <c r="A1112" s="247">
        <v>4</v>
      </c>
      <c r="B1112" s="262" t="s">
        <v>395</v>
      </c>
      <c r="C1112" s="300" t="s">
        <v>290</v>
      </c>
      <c r="D1112" s="240">
        <v>25000</v>
      </c>
    </row>
    <row r="1113" spans="1:4" ht="14.25">
      <c r="A1113" s="247">
        <v>5</v>
      </c>
      <c r="B1113" s="262" t="s">
        <v>396</v>
      </c>
      <c r="C1113" s="300" t="s">
        <v>295</v>
      </c>
      <c r="D1113" s="241">
        <v>200000</v>
      </c>
    </row>
    <row r="1114" spans="1:4" ht="14.25">
      <c r="A1114" s="247">
        <v>6</v>
      </c>
      <c r="B1114" s="262"/>
      <c r="C1114" s="300" t="s">
        <v>296</v>
      </c>
      <c r="D1114" s="241"/>
    </row>
    <row r="1115" spans="1:4" ht="14.25">
      <c r="A1115" s="247">
        <v>7</v>
      </c>
      <c r="B1115" s="262"/>
      <c r="C1115" s="300" t="s">
        <v>297</v>
      </c>
      <c r="D1115" s="241">
        <v>500000</v>
      </c>
    </row>
    <row r="1116" spans="1:4" ht="14.25">
      <c r="A1116" s="247">
        <v>8</v>
      </c>
      <c r="B1116" s="262"/>
      <c r="C1116" s="300" t="s">
        <v>298</v>
      </c>
      <c r="D1116" s="241"/>
    </row>
    <row r="1117" spans="1:4" ht="14.25">
      <c r="A1117" s="247">
        <v>9</v>
      </c>
      <c r="B1117" s="262" t="s">
        <v>398</v>
      </c>
      <c r="C1117" s="300" t="s">
        <v>299</v>
      </c>
      <c r="D1117" s="240">
        <v>300000</v>
      </c>
    </row>
    <row r="1118" spans="1:4" ht="14.25">
      <c r="A1118" s="247">
        <v>10</v>
      </c>
      <c r="B1118" s="262"/>
      <c r="C1118" s="300" t="s">
        <v>300</v>
      </c>
      <c r="D1118" s="240">
        <v>600000</v>
      </c>
    </row>
    <row r="1119" spans="1:4" ht="14.25">
      <c r="A1119" s="247">
        <v>11</v>
      </c>
      <c r="B1119" s="262" t="s">
        <v>204</v>
      </c>
      <c r="C1119" s="300" t="s">
        <v>301</v>
      </c>
      <c r="D1119" s="240">
        <v>160000</v>
      </c>
    </row>
    <row r="1120" spans="1:4" ht="14.25">
      <c r="A1120" s="247">
        <v>12</v>
      </c>
      <c r="B1120" s="262" t="s">
        <v>505</v>
      </c>
      <c r="C1120" s="274" t="s">
        <v>302</v>
      </c>
      <c r="D1120" s="240">
        <v>830000</v>
      </c>
    </row>
    <row r="1121" spans="1:4" ht="14.25">
      <c r="A1121" s="247">
        <v>13</v>
      </c>
      <c r="B1121" s="262"/>
      <c r="C1121" s="286" t="s">
        <v>303</v>
      </c>
      <c r="D1121" s="240">
        <v>150000</v>
      </c>
    </row>
    <row r="1122" spans="1:6" ht="14.25">
      <c r="A1122" s="247">
        <v>14</v>
      </c>
      <c r="B1122" s="262"/>
      <c r="C1122" s="286" t="s">
        <v>304</v>
      </c>
      <c r="D1122" s="240">
        <v>2000000</v>
      </c>
      <c r="F1122" s="84"/>
    </row>
    <row r="1123" spans="1:6" ht="14.25">
      <c r="A1123" s="273">
        <v>15</v>
      </c>
      <c r="B1123" s="262"/>
      <c r="C1123" s="247" t="s">
        <v>305</v>
      </c>
      <c r="D1123" s="240">
        <v>40700</v>
      </c>
      <c r="F1123" s="388"/>
    </row>
    <row r="1124" spans="1:4" ht="15">
      <c r="A1124" s="273"/>
      <c r="B1124" s="345"/>
      <c r="C1124" s="248" t="s">
        <v>37</v>
      </c>
      <c r="D1124" s="258">
        <f>SUM(D1109:D1123)</f>
        <v>5438700</v>
      </c>
    </row>
    <row r="1125" spans="1:4" ht="15">
      <c r="A1125" s="100"/>
      <c r="B1125" s="303"/>
      <c r="C1125" s="304" t="s">
        <v>306</v>
      </c>
      <c r="D1125" s="290">
        <f>D1124+D1108+D1104+D1103+D1097+D1094+D1090+D1089</f>
        <v>16427700</v>
      </c>
    </row>
    <row r="1126" spans="1:4" ht="15">
      <c r="A1126" s="389"/>
      <c r="B1126" s="390"/>
      <c r="C1126" s="389"/>
      <c r="D1126" s="305">
        <f>D1125+D1082+D1054+D1025+D1011+D987+D983+D859+D816+D765</f>
        <v>1103546235</v>
      </c>
    </row>
    <row r="1131" ht="14.25">
      <c r="C1131" s="391" t="s">
        <v>307</v>
      </c>
    </row>
    <row r="1132" ht="14.25">
      <c r="C1132" s="389"/>
    </row>
    <row r="1133" ht="14.25">
      <c r="C1133" s="391"/>
    </row>
    <row r="1134" ht="14.25">
      <c r="C1134" s="390"/>
    </row>
    <row r="1135" ht="14.25">
      <c r="C1135" s="390"/>
    </row>
    <row r="1136" ht="14.25">
      <c r="C1136" s="390"/>
    </row>
    <row r="1137" ht="14.25">
      <c r="C1137" s="390"/>
    </row>
    <row r="1138" ht="14.25">
      <c r="C1138" s="389"/>
    </row>
    <row r="1139" ht="14.25">
      <c r="C1139" s="389"/>
    </row>
    <row r="1140" ht="14.25">
      <c r="C1140" s="391" t="s">
        <v>308</v>
      </c>
    </row>
    <row r="1141" ht="14.25">
      <c r="C1141" s="389"/>
    </row>
    <row r="1144" ht="14.25">
      <c r="C1144" s="389"/>
    </row>
    <row r="1145" ht="14.25">
      <c r="C1145" s="389"/>
    </row>
    <row r="1146" ht="14.25">
      <c r="C1146" s="389"/>
    </row>
    <row r="1147" ht="14.25">
      <c r="C1147" s="389"/>
    </row>
    <row r="1148" ht="14.25">
      <c r="C1148" s="389"/>
    </row>
    <row r="1149" ht="14.25">
      <c r="C1149" s="389"/>
    </row>
    <row r="1150" ht="14.25">
      <c r="C1150" s="389"/>
    </row>
  </sheetData>
  <sheetProtection/>
  <mergeCells count="2">
    <mergeCell ref="B3:C3"/>
    <mergeCell ref="A7:D7"/>
  </mergeCells>
  <printOptions/>
  <pageMargins left="0.25" right="0.25" top="0.37" bottom="0.27" header="0.17" footer="0.17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8"/>
  <sheetViews>
    <sheetView zoomScalePageLayoutView="0" workbookViewId="0" topLeftCell="A10">
      <selection activeCell="N6" sqref="N6"/>
    </sheetView>
  </sheetViews>
  <sheetFormatPr defaultColWidth="9.140625" defaultRowHeight="12.75"/>
  <cols>
    <col min="1" max="1" width="4.7109375" style="0" customWidth="1"/>
    <col min="2" max="2" width="11.7109375" style="0" customWidth="1"/>
    <col min="3" max="3" width="13.140625" style="0" customWidth="1"/>
    <col min="4" max="4" width="11.7109375" style="0" customWidth="1"/>
    <col min="5" max="5" width="13.140625" style="0" customWidth="1"/>
    <col min="6" max="6" width="11.7109375" style="0" customWidth="1"/>
    <col min="7" max="9" width="9.8515625" style="0" customWidth="1"/>
    <col min="10" max="10" width="6.8515625" style="0" customWidth="1"/>
    <col min="11" max="13" width="11.7109375" style="0" customWidth="1"/>
  </cols>
  <sheetData>
    <row r="2" spans="2:10" ht="15">
      <c r="B2" s="85"/>
      <c r="D2" s="223" t="s">
        <v>534</v>
      </c>
      <c r="J2" s="88" t="s">
        <v>538</v>
      </c>
    </row>
    <row r="3" spans="4:10" ht="15">
      <c r="D3" s="91" t="s">
        <v>586</v>
      </c>
      <c r="J3" s="88" t="s">
        <v>539</v>
      </c>
    </row>
    <row r="4" spans="4:10" ht="15">
      <c r="D4" s="88" t="s">
        <v>535</v>
      </c>
      <c r="J4" s="10"/>
    </row>
    <row r="5" spans="4:10" ht="15">
      <c r="D5" s="88" t="s">
        <v>536</v>
      </c>
      <c r="J5" s="87" t="s">
        <v>590</v>
      </c>
    </row>
    <row r="6" spans="3:4" ht="14.25">
      <c r="C6" s="86"/>
      <c r="D6" s="89" t="s">
        <v>537</v>
      </c>
    </row>
    <row r="7" ht="12.75">
      <c r="C7" s="86"/>
    </row>
    <row r="8" spans="1:13" ht="12.75">
      <c r="A8" s="324" t="s">
        <v>506</v>
      </c>
      <c r="B8" s="324"/>
      <c r="C8" s="324"/>
      <c r="D8" s="324"/>
      <c r="E8" s="324"/>
      <c r="F8" s="324"/>
      <c r="G8" s="324"/>
      <c r="H8" s="324"/>
      <c r="I8" s="324"/>
      <c r="J8" s="324"/>
      <c r="K8" s="324"/>
      <c r="L8" s="324"/>
      <c r="M8" s="324"/>
    </row>
    <row r="9" spans="1:13" ht="12.75">
      <c r="A9" s="325"/>
      <c r="B9" s="325"/>
      <c r="C9" s="325"/>
      <c r="D9" s="325"/>
      <c r="E9" s="325"/>
      <c r="F9" s="325"/>
      <c r="G9" s="325"/>
      <c r="H9" s="325"/>
      <c r="I9" s="325"/>
      <c r="J9" s="325"/>
      <c r="K9" s="325"/>
      <c r="L9" s="325"/>
      <c r="M9" s="325"/>
    </row>
    <row r="10" spans="1:13" ht="12.75">
      <c r="A10" s="326" t="s">
        <v>330</v>
      </c>
      <c r="B10" s="328" t="s">
        <v>492</v>
      </c>
      <c r="C10" s="329"/>
      <c r="D10" s="328" t="s">
        <v>493</v>
      </c>
      <c r="E10" s="329"/>
      <c r="F10" s="34" t="s">
        <v>494</v>
      </c>
      <c r="G10" s="328" t="s">
        <v>495</v>
      </c>
      <c r="H10" s="330"/>
      <c r="I10" s="329"/>
      <c r="J10" s="328" t="s">
        <v>514</v>
      </c>
      <c r="K10" s="330"/>
      <c r="L10" s="329"/>
      <c r="M10" s="45" t="s">
        <v>496</v>
      </c>
    </row>
    <row r="11" spans="1:13" ht="12.75">
      <c r="A11" s="327"/>
      <c r="B11" s="8" t="s">
        <v>517</v>
      </c>
      <c r="C11" s="35" t="s">
        <v>497</v>
      </c>
      <c r="D11" s="36" t="s">
        <v>517</v>
      </c>
      <c r="E11" s="37" t="s">
        <v>497</v>
      </c>
      <c r="F11" s="36" t="s">
        <v>497</v>
      </c>
      <c r="G11" s="48" t="s">
        <v>515</v>
      </c>
      <c r="H11" s="8" t="s">
        <v>516</v>
      </c>
      <c r="I11" s="34" t="s">
        <v>494</v>
      </c>
      <c r="J11" s="34" t="s">
        <v>515</v>
      </c>
      <c r="K11" s="8" t="s">
        <v>516</v>
      </c>
      <c r="L11" s="36" t="s">
        <v>494</v>
      </c>
      <c r="M11" s="46" t="s">
        <v>518</v>
      </c>
    </row>
    <row r="12" spans="1:13" ht="12.75">
      <c r="A12" s="72"/>
      <c r="B12" s="50"/>
      <c r="C12" s="51">
        <v>886440000</v>
      </c>
      <c r="D12" s="49"/>
      <c r="E12" s="52">
        <v>35550000</v>
      </c>
      <c r="F12" s="53">
        <f>C12-E12</f>
        <v>850890000</v>
      </c>
      <c r="G12" s="54"/>
      <c r="H12" s="55"/>
      <c r="I12" s="56"/>
      <c r="J12" s="57"/>
      <c r="K12" s="53"/>
      <c r="L12" s="53">
        <v>692300000</v>
      </c>
      <c r="M12" s="53">
        <f>F12-I12-L12</f>
        <v>158590000</v>
      </c>
    </row>
    <row r="13" spans="1:13" ht="12.75">
      <c r="A13" s="73" t="s">
        <v>423</v>
      </c>
      <c r="B13" s="58">
        <v>46502000</v>
      </c>
      <c r="C13" s="59">
        <f>C12+B13</f>
        <v>932942000</v>
      </c>
      <c r="D13" s="58">
        <v>92612000</v>
      </c>
      <c r="E13" s="59">
        <f>E12+D13</f>
        <v>128162000</v>
      </c>
      <c r="F13" s="60">
        <f>C13-E13</f>
        <v>804780000</v>
      </c>
      <c r="G13" s="61"/>
      <c r="H13" s="55"/>
      <c r="I13" s="56">
        <f>I12+G13-H13</f>
        <v>0</v>
      </c>
      <c r="J13" s="62"/>
      <c r="K13" s="55"/>
      <c r="L13" s="60">
        <f>L12+J13-K13</f>
        <v>692300000</v>
      </c>
      <c r="M13" s="63">
        <f aca="true" t="shared" si="0" ref="M13:M21">F13-I13-L13</f>
        <v>112480000</v>
      </c>
    </row>
    <row r="14" spans="1:13" ht="12.75">
      <c r="A14" s="73">
        <v>5</v>
      </c>
      <c r="B14" s="58">
        <v>101700000</v>
      </c>
      <c r="C14" s="59">
        <f aca="true" t="shared" si="1" ref="C14:C21">C13+B14</f>
        <v>1034642000</v>
      </c>
      <c r="D14" s="58">
        <v>159552500</v>
      </c>
      <c r="E14" s="59">
        <f aca="true" t="shared" si="2" ref="E14:E21">E13+D14</f>
        <v>287714500</v>
      </c>
      <c r="F14" s="60">
        <f aca="true" t="shared" si="3" ref="F14:F19">C14-E14</f>
        <v>746927500</v>
      </c>
      <c r="G14" s="61"/>
      <c r="H14" s="55"/>
      <c r="I14" s="56">
        <f aca="true" t="shared" si="4" ref="I14:I21">I13+G14-H14</f>
        <v>0</v>
      </c>
      <c r="J14" s="64"/>
      <c r="K14" s="56"/>
      <c r="L14" s="60">
        <f aca="true" t="shared" si="5" ref="L14:L21">L13+J14-K14</f>
        <v>692300000</v>
      </c>
      <c r="M14" s="63">
        <f t="shared" si="0"/>
        <v>54627500</v>
      </c>
    </row>
    <row r="15" spans="1:13" ht="12.75">
      <c r="A15" s="73">
        <v>6</v>
      </c>
      <c r="B15" s="58">
        <v>10645000</v>
      </c>
      <c r="C15" s="59">
        <f t="shared" si="1"/>
        <v>1045287000</v>
      </c>
      <c r="D15" s="58">
        <v>105457746</v>
      </c>
      <c r="E15" s="59">
        <f t="shared" si="2"/>
        <v>393172246</v>
      </c>
      <c r="F15" s="60">
        <f t="shared" si="3"/>
        <v>652114754</v>
      </c>
      <c r="G15" s="61"/>
      <c r="H15" s="55"/>
      <c r="I15" s="56">
        <f t="shared" si="4"/>
        <v>0</v>
      </c>
      <c r="J15" s="64"/>
      <c r="K15" s="60">
        <v>70000000</v>
      </c>
      <c r="L15" s="60">
        <f t="shared" si="5"/>
        <v>622300000</v>
      </c>
      <c r="M15" s="63">
        <f t="shared" si="0"/>
        <v>29814754</v>
      </c>
    </row>
    <row r="16" spans="1:13" ht="12.75">
      <c r="A16" s="73">
        <v>7</v>
      </c>
      <c r="B16" s="58">
        <v>65800000</v>
      </c>
      <c r="C16" s="59">
        <f t="shared" si="1"/>
        <v>1111087000</v>
      </c>
      <c r="D16" s="58">
        <v>229476147</v>
      </c>
      <c r="E16" s="59">
        <f t="shared" si="2"/>
        <v>622648393</v>
      </c>
      <c r="F16" s="60">
        <f t="shared" si="3"/>
        <v>488438607</v>
      </c>
      <c r="G16" s="61"/>
      <c r="H16" s="55"/>
      <c r="I16" s="56">
        <f t="shared" si="4"/>
        <v>0</v>
      </c>
      <c r="J16" s="64"/>
      <c r="K16" s="65">
        <v>381000000</v>
      </c>
      <c r="L16" s="60">
        <f t="shared" si="5"/>
        <v>241300000</v>
      </c>
      <c r="M16" s="63">
        <f t="shared" si="0"/>
        <v>247138607</v>
      </c>
    </row>
    <row r="17" spans="1:13" ht="12.75">
      <c r="A17" s="73">
        <v>8</v>
      </c>
      <c r="B17" s="58">
        <v>34050000</v>
      </c>
      <c r="C17" s="59">
        <f t="shared" si="1"/>
        <v>1145137000</v>
      </c>
      <c r="D17" s="58">
        <v>135941142</v>
      </c>
      <c r="E17" s="59">
        <f t="shared" si="2"/>
        <v>758589535</v>
      </c>
      <c r="F17" s="60">
        <f t="shared" si="3"/>
        <v>386547465</v>
      </c>
      <c r="G17" s="66"/>
      <c r="H17" s="55"/>
      <c r="I17" s="56">
        <f t="shared" si="4"/>
        <v>0</v>
      </c>
      <c r="J17" s="64"/>
      <c r="K17" s="56"/>
      <c r="L17" s="60">
        <f t="shared" si="5"/>
        <v>241300000</v>
      </c>
      <c r="M17" s="63">
        <f t="shared" si="0"/>
        <v>145247465</v>
      </c>
    </row>
    <row r="18" spans="1:13" ht="12.75">
      <c r="A18" s="73">
        <v>9</v>
      </c>
      <c r="B18" s="58">
        <v>146994000</v>
      </c>
      <c r="C18" s="59">
        <f t="shared" si="1"/>
        <v>1292131000</v>
      </c>
      <c r="D18" s="58">
        <v>276753500</v>
      </c>
      <c r="E18" s="59">
        <f t="shared" si="2"/>
        <v>1035343035</v>
      </c>
      <c r="F18" s="60">
        <f t="shared" si="3"/>
        <v>256787965</v>
      </c>
      <c r="G18" s="59">
        <v>5000000</v>
      </c>
      <c r="H18" s="59"/>
      <c r="I18" s="60">
        <f t="shared" si="4"/>
        <v>5000000</v>
      </c>
      <c r="J18" s="64"/>
      <c r="K18" s="65"/>
      <c r="L18" s="60">
        <f t="shared" si="5"/>
        <v>241300000</v>
      </c>
      <c r="M18" s="63">
        <f t="shared" si="0"/>
        <v>10487965</v>
      </c>
    </row>
    <row r="19" spans="1:13" ht="12.75">
      <c r="A19" s="73">
        <v>10</v>
      </c>
      <c r="B19" s="58">
        <v>25000000</v>
      </c>
      <c r="C19" s="59">
        <f t="shared" si="1"/>
        <v>1317131000</v>
      </c>
      <c r="D19" s="58">
        <v>33132000</v>
      </c>
      <c r="E19" s="59">
        <f t="shared" si="2"/>
        <v>1068475035</v>
      </c>
      <c r="F19" s="60">
        <f t="shared" si="3"/>
        <v>248655965</v>
      </c>
      <c r="G19" s="59"/>
      <c r="H19" s="59"/>
      <c r="I19" s="60">
        <f t="shared" si="4"/>
        <v>5000000</v>
      </c>
      <c r="J19" s="64"/>
      <c r="K19" s="65"/>
      <c r="L19" s="60">
        <f t="shared" si="5"/>
        <v>241300000</v>
      </c>
      <c r="M19" s="63">
        <f t="shared" si="0"/>
        <v>2355965</v>
      </c>
    </row>
    <row r="20" spans="1:13" ht="12.75">
      <c r="A20" s="73">
        <v>11</v>
      </c>
      <c r="B20" s="58">
        <v>471520000</v>
      </c>
      <c r="C20" s="59">
        <f t="shared" si="1"/>
        <v>1788651000</v>
      </c>
      <c r="D20" s="58">
        <v>31614000</v>
      </c>
      <c r="E20" s="59">
        <f t="shared" si="2"/>
        <v>1100089035</v>
      </c>
      <c r="F20" s="60">
        <f>C20-E20</f>
        <v>688561965</v>
      </c>
      <c r="G20" s="59"/>
      <c r="H20" s="59"/>
      <c r="I20" s="60">
        <f t="shared" si="4"/>
        <v>5000000</v>
      </c>
      <c r="J20" s="62"/>
      <c r="K20" s="60"/>
      <c r="L20" s="60">
        <f t="shared" si="5"/>
        <v>241300000</v>
      </c>
      <c r="M20" s="63">
        <f t="shared" si="0"/>
        <v>442261965</v>
      </c>
    </row>
    <row r="21" spans="1:13" ht="12.75">
      <c r="A21" s="74">
        <v>12</v>
      </c>
      <c r="B21" s="67">
        <v>125138136</v>
      </c>
      <c r="C21" s="68">
        <f t="shared" si="1"/>
        <v>1913789136</v>
      </c>
      <c r="D21" s="67">
        <v>39007200</v>
      </c>
      <c r="E21" s="68">
        <f t="shared" si="2"/>
        <v>1139096235</v>
      </c>
      <c r="F21" s="69">
        <f>C21-E21</f>
        <v>774692901</v>
      </c>
      <c r="G21" s="68"/>
      <c r="H21" s="69">
        <v>5000000</v>
      </c>
      <c r="I21" s="70">
        <f t="shared" si="4"/>
        <v>0</v>
      </c>
      <c r="J21" s="70"/>
      <c r="K21" s="69">
        <v>19000000</v>
      </c>
      <c r="L21" s="69">
        <f t="shared" si="5"/>
        <v>222300000</v>
      </c>
      <c r="M21" s="71">
        <f t="shared" si="0"/>
        <v>552392901</v>
      </c>
    </row>
    <row r="22" spans="2:12" ht="12.75">
      <c r="B22" s="44"/>
      <c r="C22" s="43"/>
      <c r="D22" s="44"/>
      <c r="E22" s="43"/>
      <c r="J22" s="47"/>
      <c r="K22" s="47"/>
      <c r="L22" s="47"/>
    </row>
    <row r="23" ht="12.75">
      <c r="J23" s="2"/>
    </row>
    <row r="24" ht="14.25">
      <c r="D24" s="90" t="s">
        <v>531</v>
      </c>
    </row>
    <row r="29" ht="14.25">
      <c r="L29" s="91" t="s">
        <v>532</v>
      </c>
    </row>
    <row r="30" ht="14.25">
      <c r="L30" s="10"/>
    </row>
    <row r="31" ht="14.25">
      <c r="L31" s="10"/>
    </row>
    <row r="32" ht="14.25">
      <c r="L32" s="10"/>
    </row>
    <row r="33" ht="14.25">
      <c r="L33" s="10"/>
    </row>
    <row r="34" ht="14.25">
      <c r="L34" s="10"/>
    </row>
    <row r="35" ht="14.25">
      <c r="L35" s="10"/>
    </row>
    <row r="36" ht="14.25">
      <c r="L36" s="10"/>
    </row>
    <row r="37" ht="14.25">
      <c r="L37" s="10"/>
    </row>
    <row r="38" ht="14.25">
      <c r="L38" s="91" t="s">
        <v>533</v>
      </c>
    </row>
  </sheetData>
  <sheetProtection/>
  <mergeCells count="6">
    <mergeCell ref="A8:M9"/>
    <mergeCell ref="A10:A11"/>
    <mergeCell ref="B10:C10"/>
    <mergeCell ref="D10:E10"/>
    <mergeCell ref="G10:I10"/>
    <mergeCell ref="J10:L10"/>
  </mergeCells>
  <hyperlinks>
    <hyperlink ref="D6" r:id="rId1" display="http://www.huongduong.edu.vn/"/>
  </hyperlinks>
  <printOptions/>
  <pageMargins left="0.2" right="0.2" top="0.32" bottom="0.5" header="0.17" footer="0.22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QUANGTHAO</cp:lastModifiedBy>
  <cp:lastPrinted>2011-01-22T02:37:56Z</cp:lastPrinted>
  <dcterms:created xsi:type="dcterms:W3CDTF">2010-12-09T00:26:29Z</dcterms:created>
  <dcterms:modified xsi:type="dcterms:W3CDTF">2011-02-13T01:04:25Z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